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592" activeTab="0"/>
  </bookViews>
  <sheets>
    <sheet name="2 เทอม ชม. " sheetId="1" r:id="rId1"/>
  </sheets>
  <definedNames/>
  <calcPr fullCalcOnLoad="1"/>
</workbook>
</file>

<file path=xl/sharedStrings.xml><?xml version="1.0" encoding="utf-8"?>
<sst xmlns="http://schemas.openxmlformats.org/spreadsheetml/2006/main" count="326" uniqueCount="110">
  <si>
    <t>รวม</t>
  </si>
  <si>
    <t>ภาควิชา / สาขาวิชา</t>
  </si>
  <si>
    <t>คณะเศรษฐศาสตร์และบริหารธุรกิจ</t>
  </si>
  <si>
    <t>คณะศึกษาศาสตร์</t>
  </si>
  <si>
    <t xml:space="preserve">  หลักสูตรและการสอน</t>
  </si>
  <si>
    <t xml:space="preserve">  เทคโนโลยีการศึกษา</t>
  </si>
  <si>
    <t xml:space="preserve">  จิตวิทยาการแนะแนว</t>
  </si>
  <si>
    <t xml:space="preserve">  การวัดและประเมินผลทางการศึกษา</t>
  </si>
  <si>
    <t xml:space="preserve">  การประถมศึกษา </t>
  </si>
  <si>
    <t xml:space="preserve">  การบริหารการศึกษา</t>
  </si>
  <si>
    <t>คณะศิลปกรรมศาสตร์</t>
  </si>
  <si>
    <t xml:space="preserve">  ทัศนศิลป์</t>
  </si>
  <si>
    <t xml:space="preserve">  ดุริยางคศาสตร์สากล</t>
  </si>
  <si>
    <t xml:space="preserve">  ดุริยางคศาสตร์ไทย</t>
  </si>
  <si>
    <t>คณะวิทยาศาสตร์</t>
  </si>
  <si>
    <t xml:space="preserve">  สถิติ</t>
  </si>
  <si>
    <t xml:space="preserve">  วิทยาศาสตร์การเพาะเลี้ยงสัตว์น้ำ</t>
  </si>
  <si>
    <t xml:space="preserve">  ฟิสิกส์</t>
  </si>
  <si>
    <t xml:space="preserve">  ชีววิทยา</t>
  </si>
  <si>
    <t xml:space="preserve">  เคมี</t>
  </si>
  <si>
    <t xml:space="preserve">  คณิตศาสตร์</t>
  </si>
  <si>
    <t>คณะวิทยาการสุขภาพและการกีฬา</t>
  </si>
  <si>
    <t xml:space="preserve">  สุขศาสตร์อุตสาหกรรมและความปลอดภัย</t>
  </si>
  <si>
    <t xml:space="preserve">  สาธารณสุขศาสตร์</t>
  </si>
  <si>
    <t>คณะมนุษยศาสตร์และสังคมศาสตร์</t>
  </si>
  <si>
    <t xml:space="preserve">  สังคมวิทยา</t>
  </si>
  <si>
    <t xml:space="preserve">  รัฐศาสตร์</t>
  </si>
  <si>
    <t xml:space="preserve">  ภูมิศาสตร์</t>
  </si>
  <si>
    <t xml:space="preserve">  ภาษาอังกฤษ</t>
  </si>
  <si>
    <t xml:space="preserve">  ภาษามลายู</t>
  </si>
  <si>
    <t xml:space="preserve">  ภาษาไทย</t>
  </si>
  <si>
    <t xml:space="preserve">  ภาษาญี่ปุ่น</t>
  </si>
  <si>
    <t xml:space="preserve">  ประวัติศาสตร์</t>
  </si>
  <si>
    <t xml:space="preserve">  บรรณารักษศาสตร์และสารสนเทศศาสตร์</t>
  </si>
  <si>
    <t xml:space="preserve">  ไทยคดีศึกษา</t>
  </si>
  <si>
    <t xml:space="preserve">  การพัฒนาชุมชน</t>
  </si>
  <si>
    <t xml:space="preserve">  การจัดการทรัพยากรมนุษย์</t>
  </si>
  <si>
    <t>คณะนิติศาสตร์</t>
  </si>
  <si>
    <t xml:space="preserve">  นิติศาสตร์</t>
  </si>
  <si>
    <t xml:space="preserve">  วิทยาศาสตร์การกีฬา</t>
  </si>
  <si>
    <t>คณะเทคโนโลยีและการพัฒนาชุมชน</t>
  </si>
  <si>
    <t xml:space="preserve">  เทคโนโลยีการผลิตสัตว์</t>
  </si>
  <si>
    <t xml:space="preserve">  เทคโนโลยีการเกษตร</t>
  </si>
  <si>
    <t xml:space="preserve">  พื้นฐานทางการศึกษาและวิจัย</t>
  </si>
  <si>
    <t xml:space="preserve">  วิทยาศาสตร์สิ่งแวดล้อม</t>
  </si>
  <si>
    <t xml:space="preserve">  การวิจัยและประเมิน</t>
  </si>
  <si>
    <t xml:space="preserve">  - วิทยานิพนธ์</t>
  </si>
  <si>
    <t xml:space="preserve">  พื้นที่ศึกษา</t>
  </si>
  <si>
    <t xml:space="preserve">  ภาควิชาสังคมศาสตร์</t>
  </si>
  <si>
    <t xml:space="preserve">  ภาควิชาภาษาไทยและภาษาตะวันออก</t>
  </si>
  <si>
    <t xml:space="preserve">  ภาควิชาภาษาตะวันตก</t>
  </si>
  <si>
    <t xml:space="preserve">  ภาควิชาบรรณารักษศาสตร์</t>
  </si>
  <si>
    <t xml:space="preserve">  ภาควิชาภูมิศาสตร์</t>
  </si>
  <si>
    <t xml:space="preserve">  ภาควิชาหลักสูตรและการสอน</t>
  </si>
  <si>
    <t xml:space="preserve">  ภาควิชาพลศึกษาและสุขศึกษา</t>
  </si>
  <si>
    <t xml:space="preserve">   ภาควิชาจิตวิทยาและการแนะแนว</t>
  </si>
  <si>
    <t xml:space="preserve">  ภาควิชาประเมินผลและวิจัย</t>
  </si>
  <si>
    <t xml:space="preserve">  ภาควิชาการบริหารการศึกษา</t>
  </si>
  <si>
    <t xml:space="preserve">  ภาควิชาฟิสิกส์ </t>
  </si>
  <si>
    <t xml:space="preserve">  ภาควิชาเคมี</t>
  </si>
  <si>
    <t xml:space="preserve">  ภาควิชาชีววิทยา</t>
  </si>
  <si>
    <t xml:space="preserve">   ภาษาจีน</t>
  </si>
  <si>
    <t>มหาวิทยาลัยทักษิณ</t>
  </si>
  <si>
    <t xml:space="preserve"> - วิทยานิพนธ์</t>
  </si>
  <si>
    <t xml:space="preserve">   เศรษฐศาสตร์</t>
  </si>
  <si>
    <t xml:space="preserve">   การบัญชี</t>
  </si>
  <si>
    <t xml:space="preserve">  ภาควิชาเทคโนโลยีและสื่อสารการศึกษา</t>
  </si>
  <si>
    <t xml:space="preserve">  ภาควิชาคณิตศาสตร์</t>
  </si>
  <si>
    <t xml:space="preserve">  นโยบายและการวางแผนสังคม</t>
  </si>
  <si>
    <t xml:space="preserve">   บริหารธุรกิจ</t>
  </si>
  <si>
    <t xml:space="preserve">  เทคโนโลยีและสื่อสารการศึกษา</t>
  </si>
  <si>
    <t>บรรยาย</t>
  </si>
  <si>
    <t>ปฎิบัติ</t>
  </si>
  <si>
    <t>เฉลี่ย</t>
  </si>
  <si>
    <t>ป.ตรี</t>
  </si>
  <si>
    <t xml:space="preserve">  ศิลปะการแสดง</t>
  </si>
  <si>
    <t xml:space="preserve">  ภาษาเกาหลี</t>
  </si>
  <si>
    <t xml:space="preserve"> - วิชาชีพครู</t>
  </si>
  <si>
    <t xml:space="preserve">  จิตวิทยาการให้คำปรึกษา</t>
  </si>
  <si>
    <t>บัณฑิตวิทยาลัย</t>
  </si>
  <si>
    <t xml:space="preserve">  การศึกษาเพื่อพัฒนาทรัพยากรมนุษย์</t>
  </si>
  <si>
    <t xml:space="preserve">  ฟิสิกส์ประยุกต์ - พลังงาน</t>
  </si>
  <si>
    <t xml:space="preserve">  วิทยาศาสตร์และเทคโนโลยีอาหาร</t>
  </si>
  <si>
    <t xml:space="preserve">  วัฒนธรรมศึกษา</t>
  </si>
  <si>
    <t xml:space="preserve">  การศึกษาปฐมวัย</t>
  </si>
  <si>
    <t xml:space="preserve">  การจัดการระบบสุขภาพ</t>
  </si>
  <si>
    <t>สถาบันทักษิณคดีศึกษา</t>
  </si>
  <si>
    <t xml:space="preserve">  สารนิพนธ์</t>
  </si>
  <si>
    <t xml:space="preserve">  พลศึกษาและสุขศึกษา</t>
  </si>
  <si>
    <t xml:space="preserve"> วิทยาการคอมพิวเตอร์</t>
  </si>
  <si>
    <t xml:space="preserve">  - วิชาชีพครู</t>
  </si>
  <si>
    <t xml:space="preserve">  การปกครองท้องถิ่น</t>
  </si>
  <si>
    <t>ปรับเป็น</t>
  </si>
  <si>
    <t>ปรับ ป.</t>
  </si>
  <si>
    <t>เป็น บ.</t>
  </si>
  <si>
    <t>ระดับปริญญาตรี</t>
  </si>
  <si>
    <t>ระดับบัณฑิตศึกษา</t>
  </si>
  <si>
    <t xml:space="preserve">  คณะศึกษาศาสตร์ (วิชาชีพครู)</t>
  </si>
  <si>
    <t xml:space="preserve">   - บริหารธุรกิจ</t>
  </si>
  <si>
    <t xml:space="preserve">   - การตลาด</t>
  </si>
  <si>
    <t xml:space="preserve">   - การเงิน</t>
  </si>
  <si>
    <t xml:space="preserve">   - การประกอบการและการจัดการ</t>
  </si>
  <si>
    <t xml:space="preserve">  เทคโนโลยีสารสนเทศ</t>
  </si>
  <si>
    <t>1/50</t>
  </si>
  <si>
    <t xml:space="preserve">  นิเทศศาสตร์</t>
  </si>
  <si>
    <t>สรุปจำนวนชั่วโมงสอนเฉลี่ยของนิสิตภาคปกติ  มหาวิทยาลัยทักษิณ ภาคต้น  ปีการศึกษา  2550 และภาคปลาย  ปีการศึกษา  2550</t>
  </si>
  <si>
    <t xml:space="preserve">  - ฝึกสอนหรือฝึกงาน</t>
  </si>
  <si>
    <t>2/50</t>
  </si>
  <si>
    <r>
      <t xml:space="preserve">  </t>
    </r>
    <r>
      <rPr>
        <u val="single"/>
        <sz val="12"/>
        <rFont val="Cordia New"/>
        <family val="2"/>
      </rPr>
      <t>หมายเหตุ</t>
    </r>
    <r>
      <rPr>
        <sz val="12"/>
        <rFont val="Cordia New"/>
        <family val="2"/>
      </rPr>
      <t xml:space="preserve">   :   ไม่รวมวิทยานิพนธ์  สารนิพนธ์</t>
    </r>
  </si>
  <si>
    <t>ปรับ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</si>
</sst>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_-* #,##0.0000_-;\-* #,##0.0000_-;_-* &quot;-&quot;_-;_-@_-"/>
    <numFmt numFmtId="206" formatCode="0.0000"/>
    <numFmt numFmtId="207" formatCode="0.000"/>
    <numFmt numFmtId="208" formatCode="#,##0.00_ ;\-#,##0.00\ "/>
    <numFmt numFmtId="209" formatCode="_-* #,##0.000_-;\-* #,##0.000_-;_-* &quot;-&quot;??_-;_-@_-"/>
    <numFmt numFmtId="210" formatCode="_-* #,##0.0000_-;\-* #,##0.0000_-;_-* &quot;-&quot;??_-;_-@_-"/>
    <numFmt numFmtId="211" formatCode="0.000000"/>
    <numFmt numFmtId="212" formatCode="0.00000"/>
    <numFmt numFmtId="213" formatCode="#,##0_ ;\-#,##0\ "/>
    <numFmt numFmtId="214" formatCode="[$-41E]d\ mmmm\ yyyy"/>
    <numFmt numFmtId="215" formatCode="0.0000000"/>
    <numFmt numFmtId="216" formatCode="0.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"/>
    <numFmt numFmtId="222" formatCode="#,##0.0_ ;\-#,##0.0\ "/>
  </numFmts>
  <fonts count="45">
    <font>
      <sz val="14"/>
      <name val="Cordia New"/>
      <family val="0"/>
    </font>
    <font>
      <b/>
      <sz val="12"/>
      <name val="Cordia New"/>
      <family val="2"/>
    </font>
    <font>
      <b/>
      <u val="single"/>
      <sz val="14"/>
      <name val="Cordia New"/>
      <family val="2"/>
    </font>
    <font>
      <b/>
      <sz val="10"/>
      <name val="Cordia New"/>
      <family val="2"/>
    </font>
    <font>
      <b/>
      <sz val="11"/>
      <name val="Cordia New"/>
      <family val="2"/>
    </font>
    <font>
      <sz val="11"/>
      <name val="Cordia New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0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4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3" fontId="5" fillId="0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43" fontId="5" fillId="33" borderId="14" xfId="0" applyNumberFormat="1" applyFont="1" applyFill="1" applyBorder="1" applyAlignment="1">
      <alignment/>
    </xf>
    <xf numFmtId="43" fontId="5" fillId="33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43" fontId="5" fillId="34" borderId="11" xfId="0" applyNumberFormat="1" applyFont="1" applyFill="1" applyBorder="1" applyAlignment="1">
      <alignment/>
    </xf>
    <xf numFmtId="43" fontId="5" fillId="0" borderId="15" xfId="0" applyNumberFormat="1" applyFont="1" applyFill="1" applyBorder="1" applyAlignment="1">
      <alignment/>
    </xf>
    <xf numFmtId="43" fontId="5" fillId="0" borderId="16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4" borderId="16" xfId="0" applyFont="1" applyFill="1" applyBorder="1" applyAlignment="1">
      <alignment/>
    </xf>
    <xf numFmtId="43" fontId="5" fillId="34" borderId="16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43" fontId="5" fillId="34" borderId="15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43" fontId="4" fillId="35" borderId="11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43" fontId="5" fillId="0" borderId="14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5" fillId="0" borderId="11" xfId="38" applyFont="1" applyFill="1" applyBorder="1" applyAlignment="1">
      <alignment/>
    </xf>
    <xf numFmtId="43" fontId="5" fillId="33" borderId="11" xfId="38" applyFont="1" applyFill="1" applyBorder="1" applyAlignment="1">
      <alignment/>
    </xf>
    <xf numFmtId="43" fontId="5" fillId="33" borderId="14" xfId="38" applyFont="1" applyFill="1" applyBorder="1" applyAlignment="1">
      <alignment/>
    </xf>
    <xf numFmtId="43" fontId="5" fillId="34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4" fillId="0" borderId="10" xfId="38" applyFont="1" applyBorder="1" applyAlignment="1">
      <alignment horizontal="center"/>
    </xf>
    <xf numFmtId="0" fontId="5" fillId="0" borderId="17" xfId="0" applyFont="1" applyBorder="1" applyAlignment="1">
      <alignment/>
    </xf>
    <xf numFmtId="43" fontId="5" fillId="0" borderId="11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43" fontId="5" fillId="34" borderId="16" xfId="0" applyNumberFormat="1" applyFont="1" applyFill="1" applyBorder="1" applyAlignment="1">
      <alignment/>
    </xf>
    <xf numFmtId="43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43" fontId="4" fillId="35" borderId="14" xfId="38" applyFont="1" applyFill="1" applyBorder="1" applyAlignment="1">
      <alignment/>
    </xf>
    <xf numFmtId="43" fontId="5" fillId="33" borderId="14" xfId="38" applyFont="1" applyFill="1" applyBorder="1" applyAlignment="1">
      <alignment/>
    </xf>
    <xf numFmtId="43" fontId="5" fillId="34" borderId="15" xfId="0" applyNumberFormat="1" applyFont="1" applyFill="1" applyBorder="1" applyAlignment="1">
      <alignment/>
    </xf>
    <xf numFmtId="43" fontId="4" fillId="35" borderId="20" xfId="38" applyFont="1" applyFill="1" applyBorder="1" applyAlignment="1">
      <alignment/>
    </xf>
    <xf numFmtId="0" fontId="4" fillId="0" borderId="10" xfId="0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43" fontId="5" fillId="36" borderId="11" xfId="0" applyNumberFormat="1" applyFont="1" applyFill="1" applyBorder="1" applyAlignment="1">
      <alignment/>
    </xf>
    <xf numFmtId="0" fontId="5" fillId="36" borderId="15" xfId="0" applyFont="1" applyFill="1" applyBorder="1" applyAlignment="1">
      <alignment/>
    </xf>
    <xf numFmtId="43" fontId="5" fillId="36" borderId="15" xfId="0" applyNumberFormat="1" applyFont="1" applyFill="1" applyBorder="1" applyAlignment="1">
      <alignment/>
    </xf>
    <xf numFmtId="0" fontId="5" fillId="37" borderId="11" xfId="0" applyFont="1" applyFill="1" applyBorder="1" applyAlignment="1">
      <alignment/>
    </xf>
    <xf numFmtId="43" fontId="5" fillId="37" borderId="11" xfId="0" applyNumberFormat="1" applyFont="1" applyFill="1" applyBorder="1" applyAlignment="1">
      <alignment/>
    </xf>
    <xf numFmtId="43" fontId="5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3" fontId="5" fillId="0" borderId="16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6" borderId="16" xfId="0" applyFont="1" applyFill="1" applyBorder="1" applyAlignment="1">
      <alignment/>
    </xf>
    <xf numFmtId="43" fontId="5" fillId="36" borderId="16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3" fontId="5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4" fillId="35" borderId="20" xfId="0" applyFont="1" applyFill="1" applyBorder="1" applyAlignment="1">
      <alignment/>
    </xf>
    <xf numFmtId="43" fontId="4" fillId="35" borderId="11" xfId="38" applyFont="1" applyFill="1" applyBorder="1" applyAlignment="1">
      <alignment/>
    </xf>
    <xf numFmtId="43" fontId="4" fillId="35" borderId="14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selection activeCell="E146" sqref="E146"/>
    </sheetView>
  </sheetViews>
  <sheetFormatPr defaultColWidth="9.140625" defaultRowHeight="21.75"/>
  <cols>
    <col min="1" max="1" width="25.421875" style="0" customWidth="1"/>
    <col min="2" max="7" width="7.00390625" style="0" bestFit="1" customWidth="1"/>
    <col min="8" max="10" width="5.8515625" style="0" bestFit="1" customWidth="1"/>
    <col min="11" max="11" width="6.28125" style="0" bestFit="1" customWidth="1"/>
    <col min="12" max="15" width="5.8515625" style="0" bestFit="1" customWidth="1"/>
    <col min="16" max="17" width="7.00390625" style="0" bestFit="1" customWidth="1"/>
  </cols>
  <sheetData>
    <row r="1" spans="1:17" ht="21.75" customHeight="1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1.75" customHeight="1">
      <c r="A2" s="1"/>
      <c r="B2" s="78" t="s">
        <v>95</v>
      </c>
      <c r="C2" s="78"/>
      <c r="D2" s="78"/>
      <c r="E2" s="78"/>
      <c r="F2" s="78"/>
      <c r="G2" s="79"/>
      <c r="H2" s="78" t="s">
        <v>96</v>
      </c>
      <c r="I2" s="78"/>
      <c r="J2" s="78"/>
      <c r="K2" s="78"/>
      <c r="L2" s="78"/>
      <c r="M2" s="78"/>
      <c r="N2" s="79"/>
      <c r="O2" s="29" t="s">
        <v>93</v>
      </c>
      <c r="P2" s="29" t="s">
        <v>0</v>
      </c>
      <c r="Q2" s="37"/>
    </row>
    <row r="3" spans="1:17" ht="21.75" customHeight="1">
      <c r="A3" s="1" t="s">
        <v>1</v>
      </c>
      <c r="B3" s="80" t="s">
        <v>71</v>
      </c>
      <c r="C3" s="79"/>
      <c r="D3" s="29" t="s">
        <v>0</v>
      </c>
      <c r="E3" s="80" t="s">
        <v>72</v>
      </c>
      <c r="F3" s="78"/>
      <c r="G3" s="29" t="s">
        <v>0</v>
      </c>
      <c r="H3" s="80" t="s">
        <v>71</v>
      </c>
      <c r="I3" s="79"/>
      <c r="J3" s="30" t="s">
        <v>0</v>
      </c>
      <c r="K3" s="28" t="s">
        <v>92</v>
      </c>
      <c r="L3" s="80" t="s">
        <v>72</v>
      </c>
      <c r="M3" s="78"/>
      <c r="N3" s="29" t="s">
        <v>0</v>
      </c>
      <c r="O3" s="1" t="s">
        <v>94</v>
      </c>
      <c r="P3" s="1" t="s">
        <v>71</v>
      </c>
      <c r="Q3" s="47" t="s">
        <v>73</v>
      </c>
    </row>
    <row r="4" spans="1:17" ht="21.75" customHeight="1">
      <c r="A4" s="3"/>
      <c r="B4" s="70" t="s">
        <v>103</v>
      </c>
      <c r="C4" s="70" t="s">
        <v>107</v>
      </c>
      <c r="D4" s="71"/>
      <c r="E4" s="70" t="s">
        <v>103</v>
      </c>
      <c r="F4" s="70" t="s">
        <v>107</v>
      </c>
      <c r="G4" s="71" t="s">
        <v>109</v>
      </c>
      <c r="H4" s="70" t="s">
        <v>103</v>
      </c>
      <c r="I4" s="70" t="s">
        <v>107</v>
      </c>
      <c r="J4" s="71"/>
      <c r="K4" s="71" t="s">
        <v>74</v>
      </c>
      <c r="L4" s="70" t="s">
        <v>103</v>
      </c>
      <c r="M4" s="73" t="s">
        <v>107</v>
      </c>
      <c r="N4" s="71" t="s">
        <v>109</v>
      </c>
      <c r="O4" s="8" t="s">
        <v>74</v>
      </c>
      <c r="P4" s="8" t="s">
        <v>74</v>
      </c>
      <c r="Q4" s="72"/>
    </row>
    <row r="5" spans="1:17" ht="21.75" customHeight="1">
      <c r="A5" s="47" t="s">
        <v>62</v>
      </c>
      <c r="B5" s="36">
        <f aca="true" t="shared" si="0" ref="B5:Q5">B6+B14+B56+B58+B70+B100+B104+B106+B129+B139</f>
        <v>2779.66</v>
      </c>
      <c r="C5" s="36">
        <f t="shared" si="0"/>
        <v>2810.65</v>
      </c>
      <c r="D5" s="36">
        <f t="shared" si="0"/>
        <v>5590.3099999999995</v>
      </c>
      <c r="E5" s="36">
        <f t="shared" si="0"/>
        <v>1500.68</v>
      </c>
      <c r="F5" s="36">
        <f t="shared" si="0"/>
        <v>1986.53</v>
      </c>
      <c r="G5" s="36">
        <f t="shared" si="0"/>
        <v>1162.4033333333334</v>
      </c>
      <c r="H5" s="36">
        <f t="shared" si="0"/>
        <v>124</v>
      </c>
      <c r="I5" s="36">
        <f t="shared" si="0"/>
        <v>130</v>
      </c>
      <c r="J5" s="36">
        <f t="shared" si="0"/>
        <v>254</v>
      </c>
      <c r="K5" s="36">
        <f t="shared" si="0"/>
        <v>423.3333333333333</v>
      </c>
      <c r="L5" s="36">
        <f t="shared" si="0"/>
        <v>175</v>
      </c>
      <c r="M5" s="36">
        <f t="shared" si="0"/>
        <v>110</v>
      </c>
      <c r="N5" s="36">
        <f t="shared" si="0"/>
        <v>95.00000000000003</v>
      </c>
      <c r="O5" s="36">
        <f t="shared" si="0"/>
        <v>158.33333333333334</v>
      </c>
      <c r="P5" s="36">
        <f t="shared" si="0"/>
        <v>7334.38</v>
      </c>
      <c r="Q5" s="36">
        <f t="shared" si="0"/>
        <v>3667.19</v>
      </c>
    </row>
    <row r="6" spans="1:17" ht="21.75" customHeight="1">
      <c r="A6" s="74" t="s">
        <v>2</v>
      </c>
      <c r="B6" s="46">
        <f aca="true" t="shared" si="1" ref="B6:Q6">SUM(B7:B9)</f>
        <v>354.13</v>
      </c>
      <c r="C6" s="46">
        <f t="shared" si="1"/>
        <v>340.01</v>
      </c>
      <c r="D6" s="46">
        <f t="shared" si="1"/>
        <v>694.1399999999999</v>
      </c>
      <c r="E6" s="46">
        <f t="shared" si="1"/>
        <v>50</v>
      </c>
      <c r="F6" s="46">
        <f t="shared" si="1"/>
        <v>202</v>
      </c>
      <c r="G6" s="46">
        <f t="shared" si="1"/>
        <v>84</v>
      </c>
      <c r="H6" s="46">
        <f t="shared" si="1"/>
        <v>0</v>
      </c>
      <c r="I6" s="46">
        <f t="shared" si="1"/>
        <v>0</v>
      </c>
      <c r="J6" s="46">
        <f t="shared" si="1"/>
        <v>0</v>
      </c>
      <c r="K6" s="46">
        <f t="shared" si="1"/>
        <v>0</v>
      </c>
      <c r="L6" s="46">
        <f t="shared" si="1"/>
        <v>0</v>
      </c>
      <c r="M6" s="46">
        <f t="shared" si="1"/>
        <v>0</v>
      </c>
      <c r="N6" s="46">
        <f t="shared" si="1"/>
        <v>0</v>
      </c>
      <c r="O6" s="46">
        <f t="shared" si="1"/>
        <v>0</v>
      </c>
      <c r="P6" s="46">
        <f t="shared" si="1"/>
        <v>778.14</v>
      </c>
      <c r="Q6" s="46">
        <f t="shared" si="1"/>
        <v>389.07</v>
      </c>
    </row>
    <row r="7" spans="1:17" ht="21.75" customHeight="1">
      <c r="A7" s="2" t="s">
        <v>64</v>
      </c>
      <c r="B7" s="10">
        <v>63.14</v>
      </c>
      <c r="C7" s="10">
        <v>61</v>
      </c>
      <c r="D7" s="10">
        <f>SUM(B7:C7)</f>
        <v>124.14</v>
      </c>
      <c r="E7" s="10">
        <v>2</v>
      </c>
      <c r="F7" s="10">
        <v>64</v>
      </c>
      <c r="G7" s="10">
        <f>SUM(E7:F7)/3</f>
        <v>22</v>
      </c>
      <c r="H7" s="10">
        <v>0</v>
      </c>
      <c r="I7" s="10">
        <v>0</v>
      </c>
      <c r="J7" s="10">
        <f>SUM(H7:I7)</f>
        <v>0</v>
      </c>
      <c r="K7" s="10">
        <f>J7*10/6</f>
        <v>0</v>
      </c>
      <c r="L7" s="10">
        <v>0</v>
      </c>
      <c r="M7" s="10">
        <v>0</v>
      </c>
      <c r="N7" s="10">
        <f>SUM(L7:M7)/3</f>
        <v>0</v>
      </c>
      <c r="O7" s="10">
        <f>N7*10/6</f>
        <v>0</v>
      </c>
      <c r="P7" s="10">
        <f>D7+G7+K7+O7</f>
        <v>146.14</v>
      </c>
      <c r="Q7" s="10">
        <f>P7/2</f>
        <v>73.07</v>
      </c>
    </row>
    <row r="8" spans="1:17" ht="21.75" customHeight="1">
      <c r="A8" s="2" t="s">
        <v>65</v>
      </c>
      <c r="B8" s="10">
        <v>83.85</v>
      </c>
      <c r="C8" s="10">
        <v>78.15</v>
      </c>
      <c r="D8" s="10">
        <f>SUM(B8:C8)</f>
        <v>162</v>
      </c>
      <c r="E8" s="10">
        <v>0</v>
      </c>
      <c r="F8" s="10">
        <v>18</v>
      </c>
      <c r="G8" s="10">
        <f>SUM(E8:F8)/3</f>
        <v>6</v>
      </c>
      <c r="H8" s="10">
        <v>0</v>
      </c>
      <c r="I8" s="10">
        <v>0</v>
      </c>
      <c r="J8" s="10">
        <f>SUM(H8:I8)</f>
        <v>0</v>
      </c>
      <c r="K8" s="10">
        <f>J8*10/6</f>
        <v>0</v>
      </c>
      <c r="L8" s="10">
        <v>0</v>
      </c>
      <c r="M8" s="10">
        <v>0</v>
      </c>
      <c r="N8" s="10">
        <f aca="true" t="shared" si="2" ref="N8:N22">SUM(L8:M8)/3</f>
        <v>0</v>
      </c>
      <c r="O8" s="10">
        <f>N8*10/6</f>
        <v>0</v>
      </c>
      <c r="P8" s="10">
        <f>D8+G8+K8+O8</f>
        <v>168</v>
      </c>
      <c r="Q8" s="10">
        <f>P8/2</f>
        <v>84</v>
      </c>
    </row>
    <row r="9" spans="1:17" ht="21.75" customHeight="1">
      <c r="A9" s="2" t="s">
        <v>69</v>
      </c>
      <c r="B9" s="10">
        <f aca="true" t="shared" si="3" ref="B9:Q9">SUM(B10:B13)</f>
        <v>207.14</v>
      </c>
      <c r="C9" s="10">
        <f t="shared" si="3"/>
        <v>200.85999999999999</v>
      </c>
      <c r="D9" s="10">
        <f t="shared" si="3"/>
        <v>407.99999999999994</v>
      </c>
      <c r="E9" s="10">
        <f t="shared" si="3"/>
        <v>48</v>
      </c>
      <c r="F9" s="10">
        <f t="shared" si="3"/>
        <v>120</v>
      </c>
      <c r="G9" s="10">
        <f t="shared" si="3"/>
        <v>55.99999999999999</v>
      </c>
      <c r="H9" s="10">
        <f t="shared" si="3"/>
        <v>0</v>
      </c>
      <c r="I9" s="10">
        <f t="shared" si="3"/>
        <v>0</v>
      </c>
      <c r="J9" s="10">
        <f t="shared" si="3"/>
        <v>0</v>
      </c>
      <c r="K9" s="10">
        <f t="shared" si="3"/>
        <v>0</v>
      </c>
      <c r="L9" s="10">
        <f t="shared" si="3"/>
        <v>0</v>
      </c>
      <c r="M9" s="10">
        <f t="shared" si="3"/>
        <v>0</v>
      </c>
      <c r="N9" s="10">
        <f t="shared" si="3"/>
        <v>0</v>
      </c>
      <c r="O9" s="10">
        <f t="shared" si="3"/>
        <v>0</v>
      </c>
      <c r="P9" s="10">
        <f t="shared" si="3"/>
        <v>464</v>
      </c>
      <c r="Q9" s="10">
        <f t="shared" si="3"/>
        <v>232</v>
      </c>
    </row>
    <row r="10" spans="1:17" ht="21.75" customHeight="1">
      <c r="A10" s="5" t="s">
        <v>98</v>
      </c>
      <c r="B10" s="31">
        <v>161</v>
      </c>
      <c r="C10" s="31">
        <v>163.79</v>
      </c>
      <c r="D10" s="4">
        <f>SUM(B10:C10)</f>
        <v>324.78999999999996</v>
      </c>
      <c r="E10" s="31">
        <v>44</v>
      </c>
      <c r="F10" s="31">
        <v>108</v>
      </c>
      <c r="G10" s="4">
        <f>SUM(E10:F10)/3</f>
        <v>50.666666666666664</v>
      </c>
      <c r="H10" s="31">
        <v>0</v>
      </c>
      <c r="I10" s="31">
        <v>0</v>
      </c>
      <c r="J10" s="4">
        <f>SUM(H10:I10)</f>
        <v>0</v>
      </c>
      <c r="K10" s="4">
        <f>J10*10/6</f>
        <v>0</v>
      </c>
      <c r="L10" s="31">
        <v>0</v>
      </c>
      <c r="M10" s="31">
        <v>0</v>
      </c>
      <c r="N10" s="4">
        <f t="shared" si="2"/>
        <v>0</v>
      </c>
      <c r="O10" s="4">
        <f>N10*10/6</f>
        <v>0</v>
      </c>
      <c r="P10" s="4">
        <f>D10+G10+K10+O10</f>
        <v>375.45666666666665</v>
      </c>
      <c r="Q10" s="4">
        <f>P10/2</f>
        <v>187.72833333333332</v>
      </c>
    </row>
    <row r="11" spans="1:17" ht="21.75" customHeight="1">
      <c r="A11" s="5" t="s">
        <v>99</v>
      </c>
      <c r="B11" s="4">
        <v>30.14</v>
      </c>
      <c r="C11" s="4">
        <v>15.07</v>
      </c>
      <c r="D11" s="4">
        <f>SUM(B11:C11)</f>
        <v>45.21</v>
      </c>
      <c r="E11" s="4">
        <v>0</v>
      </c>
      <c r="F11" s="4">
        <v>8</v>
      </c>
      <c r="G11" s="4">
        <f>SUM(E11:F11)/3</f>
        <v>2.6666666666666665</v>
      </c>
      <c r="H11" s="4">
        <v>0</v>
      </c>
      <c r="I11" s="4">
        <v>0</v>
      </c>
      <c r="J11" s="4">
        <f>SUM(H11:I11)</f>
        <v>0</v>
      </c>
      <c r="K11" s="4">
        <f>J11*10/6</f>
        <v>0</v>
      </c>
      <c r="L11" s="4">
        <v>0</v>
      </c>
      <c r="M11" s="4">
        <v>0</v>
      </c>
      <c r="N11" s="4">
        <f t="shared" si="2"/>
        <v>0</v>
      </c>
      <c r="O11" s="4">
        <f>N11*10/6</f>
        <v>0</v>
      </c>
      <c r="P11" s="4">
        <f>D11+G11+K11+O11</f>
        <v>47.876666666666665</v>
      </c>
      <c r="Q11" s="4">
        <f>P11/2</f>
        <v>23.938333333333333</v>
      </c>
    </row>
    <row r="12" spans="1:17" ht="21.75" customHeight="1">
      <c r="A12" s="5" t="s">
        <v>100</v>
      </c>
      <c r="B12" s="4">
        <v>9</v>
      </c>
      <c r="C12" s="4">
        <v>12</v>
      </c>
      <c r="D12" s="4">
        <f>SUM(B12:C12)</f>
        <v>21</v>
      </c>
      <c r="E12" s="4">
        <v>0</v>
      </c>
      <c r="F12" s="4">
        <v>0</v>
      </c>
      <c r="G12" s="4">
        <f>SUM(E12:F12)/3</f>
        <v>0</v>
      </c>
      <c r="H12" s="4">
        <v>0</v>
      </c>
      <c r="I12" s="4">
        <v>0</v>
      </c>
      <c r="J12" s="4">
        <f>SUM(H12:I12)</f>
        <v>0</v>
      </c>
      <c r="K12" s="4">
        <f>J12*10/6</f>
        <v>0</v>
      </c>
      <c r="L12" s="4">
        <v>0</v>
      </c>
      <c r="M12" s="4">
        <v>0</v>
      </c>
      <c r="N12" s="4">
        <f t="shared" si="2"/>
        <v>0</v>
      </c>
      <c r="O12" s="4">
        <f>N12*10/6</f>
        <v>0</v>
      </c>
      <c r="P12" s="4">
        <f>D12+G12+K12+O12</f>
        <v>21</v>
      </c>
      <c r="Q12" s="4">
        <f>P12/2</f>
        <v>10.5</v>
      </c>
    </row>
    <row r="13" spans="1:17" ht="21.75" customHeight="1">
      <c r="A13" s="5" t="s">
        <v>101</v>
      </c>
      <c r="B13" s="4">
        <v>7</v>
      </c>
      <c r="C13" s="4">
        <v>10</v>
      </c>
      <c r="D13" s="4">
        <f>SUM(B13:C13)</f>
        <v>17</v>
      </c>
      <c r="E13" s="4">
        <v>4</v>
      </c>
      <c r="F13" s="4">
        <v>4</v>
      </c>
      <c r="G13" s="4">
        <f>SUM(E13:F13)/3</f>
        <v>2.6666666666666665</v>
      </c>
      <c r="H13" s="4">
        <v>0</v>
      </c>
      <c r="I13" s="4">
        <v>0</v>
      </c>
      <c r="J13" s="4">
        <f>SUM(H13:I13)</f>
        <v>0</v>
      </c>
      <c r="K13" s="4">
        <f>J13*10/6</f>
        <v>0</v>
      </c>
      <c r="L13" s="4">
        <v>0</v>
      </c>
      <c r="M13" s="4">
        <v>0</v>
      </c>
      <c r="N13" s="4">
        <f t="shared" si="2"/>
        <v>0</v>
      </c>
      <c r="O13" s="4">
        <f>N13*10/6</f>
        <v>0</v>
      </c>
      <c r="P13" s="4">
        <f>D13+G13+K13+O13</f>
        <v>19.666666666666668</v>
      </c>
      <c r="Q13" s="4">
        <f>P13/2</f>
        <v>9.833333333333334</v>
      </c>
    </row>
    <row r="14" spans="1:17" ht="21.75" customHeight="1">
      <c r="A14" s="21" t="s">
        <v>3</v>
      </c>
      <c r="B14" s="75">
        <f aca="true" t="shared" si="4" ref="B14:Q14">B15+B16+B27+B30+B36+B41+B52</f>
        <v>315.27</v>
      </c>
      <c r="C14" s="75">
        <f t="shared" si="4"/>
        <v>345.4</v>
      </c>
      <c r="D14" s="75">
        <f t="shared" si="4"/>
        <v>660.6700000000001</v>
      </c>
      <c r="E14" s="75">
        <f t="shared" si="4"/>
        <v>189.27</v>
      </c>
      <c r="F14" s="75">
        <f t="shared" si="4"/>
        <v>220</v>
      </c>
      <c r="G14" s="75">
        <f t="shared" si="4"/>
        <v>136.42333333333335</v>
      </c>
      <c r="H14" s="75">
        <f t="shared" si="4"/>
        <v>106</v>
      </c>
      <c r="I14" s="75">
        <f t="shared" si="4"/>
        <v>59</v>
      </c>
      <c r="J14" s="75">
        <f t="shared" si="4"/>
        <v>165</v>
      </c>
      <c r="K14" s="75">
        <f t="shared" si="4"/>
        <v>275</v>
      </c>
      <c r="L14" s="75">
        <f t="shared" si="4"/>
        <v>85</v>
      </c>
      <c r="M14" s="75">
        <f t="shared" si="4"/>
        <v>87</v>
      </c>
      <c r="N14" s="75">
        <f t="shared" si="4"/>
        <v>57.33333333333334</v>
      </c>
      <c r="O14" s="75">
        <f t="shared" si="4"/>
        <v>95.55555555555557</v>
      </c>
      <c r="P14" s="75">
        <f t="shared" si="4"/>
        <v>1167.648888888889</v>
      </c>
      <c r="Q14" s="75">
        <f t="shared" si="4"/>
        <v>583.8244444444445</v>
      </c>
    </row>
    <row r="15" spans="1:17" ht="21.75" customHeight="1">
      <c r="A15" s="49" t="s">
        <v>97</v>
      </c>
      <c r="B15" s="50">
        <v>20</v>
      </c>
      <c r="C15" s="50">
        <v>20</v>
      </c>
      <c r="D15" s="50">
        <f>SUM(B15:C15)</f>
        <v>40</v>
      </c>
      <c r="E15" s="50">
        <v>40</v>
      </c>
      <c r="F15" s="50">
        <v>28</v>
      </c>
      <c r="G15" s="50">
        <f>SUM(E15:F15)/3</f>
        <v>22.666666666666668</v>
      </c>
      <c r="H15" s="50">
        <v>0</v>
      </c>
      <c r="I15" s="50">
        <v>0</v>
      </c>
      <c r="J15" s="50">
        <f>SUM(H15:I15)</f>
        <v>0</v>
      </c>
      <c r="K15" s="50">
        <f>J15*10/6</f>
        <v>0</v>
      </c>
      <c r="L15" s="50">
        <v>0</v>
      </c>
      <c r="M15" s="50">
        <v>0</v>
      </c>
      <c r="N15" s="50">
        <f t="shared" si="2"/>
        <v>0</v>
      </c>
      <c r="O15" s="50">
        <f>N15*10/6</f>
        <v>0</v>
      </c>
      <c r="P15" s="50">
        <f>D15+G15+K15+O15</f>
        <v>62.66666666666667</v>
      </c>
      <c r="Q15" s="50">
        <f>P15/2</f>
        <v>31.333333333333336</v>
      </c>
    </row>
    <row r="16" spans="1:17" ht="21.75" customHeight="1">
      <c r="A16" s="2" t="s">
        <v>53</v>
      </c>
      <c r="B16" s="32">
        <f aca="true" t="shared" si="5" ref="B16:Q16">B17+B19+B20+B21+B22</f>
        <v>39</v>
      </c>
      <c r="C16" s="32">
        <f t="shared" si="5"/>
        <v>47</v>
      </c>
      <c r="D16" s="32">
        <f t="shared" si="5"/>
        <v>86</v>
      </c>
      <c r="E16" s="32">
        <f t="shared" si="5"/>
        <v>20</v>
      </c>
      <c r="F16" s="32">
        <f t="shared" si="5"/>
        <v>30</v>
      </c>
      <c r="G16" s="32">
        <f t="shared" si="5"/>
        <v>16.666666666666664</v>
      </c>
      <c r="H16" s="32">
        <f t="shared" si="5"/>
        <v>34</v>
      </c>
      <c r="I16" s="32">
        <f t="shared" si="5"/>
        <v>14</v>
      </c>
      <c r="J16" s="32">
        <f t="shared" si="5"/>
        <v>48</v>
      </c>
      <c r="K16" s="32">
        <f t="shared" si="5"/>
        <v>79.99999999999999</v>
      </c>
      <c r="L16" s="32">
        <f t="shared" si="5"/>
        <v>37</v>
      </c>
      <c r="M16" s="32">
        <f t="shared" si="5"/>
        <v>29</v>
      </c>
      <c r="N16" s="32">
        <f t="shared" si="5"/>
        <v>22.000000000000004</v>
      </c>
      <c r="O16" s="32">
        <f t="shared" si="5"/>
        <v>36.66666666666667</v>
      </c>
      <c r="P16" s="32">
        <f t="shared" si="5"/>
        <v>219.33333333333334</v>
      </c>
      <c r="Q16" s="32">
        <f t="shared" si="5"/>
        <v>109.66666666666667</v>
      </c>
    </row>
    <row r="17" spans="1:17" ht="21.75" customHeight="1">
      <c r="A17" s="5" t="s">
        <v>4</v>
      </c>
      <c r="B17" s="4">
        <v>0</v>
      </c>
      <c r="C17" s="4">
        <v>0</v>
      </c>
      <c r="D17" s="4">
        <f aca="true" t="shared" si="6" ref="D17:D22">SUM(B17:C17)</f>
        <v>0</v>
      </c>
      <c r="E17" s="4">
        <v>0</v>
      </c>
      <c r="F17" s="4">
        <v>0</v>
      </c>
      <c r="G17" s="4">
        <f aca="true" t="shared" si="7" ref="G17:G22">SUM(E17:F17)/3</f>
        <v>0</v>
      </c>
      <c r="H17" s="4">
        <v>32</v>
      </c>
      <c r="I17" s="4">
        <v>12</v>
      </c>
      <c r="J17" s="4">
        <f aca="true" t="shared" si="8" ref="J17:J22">SUM(H17:I17)</f>
        <v>44</v>
      </c>
      <c r="K17" s="4">
        <f aca="true" t="shared" si="9" ref="K17:K22">J17*10/6</f>
        <v>73.33333333333333</v>
      </c>
      <c r="L17" s="4">
        <v>35</v>
      </c>
      <c r="M17" s="4">
        <v>15</v>
      </c>
      <c r="N17" s="4">
        <f t="shared" si="2"/>
        <v>16.666666666666668</v>
      </c>
      <c r="O17" s="4">
        <f aca="true" t="shared" si="10" ref="O17:O22">N17*10/6</f>
        <v>27.777777777777782</v>
      </c>
      <c r="P17" s="4">
        <f aca="true" t="shared" si="11" ref="P17:P22">D17+G17+K17+O17</f>
        <v>101.11111111111111</v>
      </c>
      <c r="Q17" s="4">
        <f aca="true" t="shared" si="12" ref="Q17:Q22">P17/2</f>
        <v>50.55555555555556</v>
      </c>
    </row>
    <row r="18" spans="1:17" ht="21.75" customHeight="1">
      <c r="A18" s="11" t="s">
        <v>63</v>
      </c>
      <c r="B18" s="12">
        <v>0</v>
      </c>
      <c r="C18" s="12">
        <v>0</v>
      </c>
      <c r="D18" s="12">
        <f t="shared" si="6"/>
        <v>0</v>
      </c>
      <c r="E18" s="12">
        <v>0</v>
      </c>
      <c r="F18" s="12">
        <v>0</v>
      </c>
      <c r="G18" s="12">
        <f t="shared" si="7"/>
        <v>0</v>
      </c>
      <c r="H18" s="12">
        <v>0</v>
      </c>
      <c r="I18" s="12">
        <v>0</v>
      </c>
      <c r="J18" s="12">
        <f t="shared" si="8"/>
        <v>0</v>
      </c>
      <c r="K18" s="12">
        <f t="shared" si="9"/>
        <v>0</v>
      </c>
      <c r="L18" s="12">
        <v>18</v>
      </c>
      <c r="M18" s="12">
        <v>54</v>
      </c>
      <c r="N18" s="12">
        <f t="shared" si="2"/>
        <v>24</v>
      </c>
      <c r="O18" s="12">
        <f t="shared" si="10"/>
        <v>40</v>
      </c>
      <c r="P18" s="12">
        <f t="shared" si="11"/>
        <v>40</v>
      </c>
      <c r="Q18" s="12">
        <f t="shared" si="12"/>
        <v>20</v>
      </c>
    </row>
    <row r="19" spans="1:17" ht="21.75" customHeight="1">
      <c r="A19" s="49" t="s">
        <v>90</v>
      </c>
      <c r="B19" s="50"/>
      <c r="C19" s="50">
        <v>24</v>
      </c>
      <c r="D19" s="50">
        <f t="shared" si="6"/>
        <v>24</v>
      </c>
      <c r="E19" s="50">
        <v>0</v>
      </c>
      <c r="F19" s="50">
        <v>22</v>
      </c>
      <c r="G19" s="50">
        <f t="shared" si="7"/>
        <v>7.333333333333333</v>
      </c>
      <c r="H19" s="50">
        <v>0</v>
      </c>
      <c r="I19" s="50">
        <v>2</v>
      </c>
      <c r="J19" s="50">
        <f t="shared" si="8"/>
        <v>2</v>
      </c>
      <c r="K19" s="50">
        <f t="shared" si="9"/>
        <v>3.3333333333333335</v>
      </c>
      <c r="L19" s="50">
        <v>0</v>
      </c>
      <c r="M19" s="50">
        <v>2</v>
      </c>
      <c r="N19" s="50">
        <f t="shared" si="2"/>
        <v>0.6666666666666666</v>
      </c>
      <c r="O19" s="50">
        <f t="shared" si="10"/>
        <v>1.111111111111111</v>
      </c>
      <c r="P19" s="50">
        <f t="shared" si="11"/>
        <v>35.77777777777778</v>
      </c>
      <c r="Q19" s="50">
        <f t="shared" si="12"/>
        <v>17.88888888888889</v>
      </c>
    </row>
    <row r="20" spans="1:17" ht="21.75" customHeight="1">
      <c r="A20" s="53" t="s">
        <v>106</v>
      </c>
      <c r="B20" s="54">
        <v>18</v>
      </c>
      <c r="C20" s="54">
        <v>0</v>
      </c>
      <c r="D20" s="54">
        <f t="shared" si="6"/>
        <v>18</v>
      </c>
      <c r="E20" s="54">
        <v>18</v>
      </c>
      <c r="F20" s="54">
        <v>0</v>
      </c>
      <c r="G20" s="54">
        <f t="shared" si="7"/>
        <v>6</v>
      </c>
      <c r="H20" s="54">
        <v>2</v>
      </c>
      <c r="I20" s="54">
        <v>0</v>
      </c>
      <c r="J20" s="54">
        <f t="shared" si="8"/>
        <v>2</v>
      </c>
      <c r="K20" s="54">
        <f t="shared" si="9"/>
        <v>3.3333333333333335</v>
      </c>
      <c r="L20" s="54">
        <v>2</v>
      </c>
      <c r="M20" s="54">
        <v>12</v>
      </c>
      <c r="N20" s="54">
        <f t="shared" si="2"/>
        <v>4.666666666666667</v>
      </c>
      <c r="O20" s="54">
        <f t="shared" si="10"/>
        <v>7.777777777777779</v>
      </c>
      <c r="P20" s="54">
        <f t="shared" si="11"/>
        <v>35.111111111111114</v>
      </c>
      <c r="Q20" s="54">
        <f t="shared" si="12"/>
        <v>17.555555555555557</v>
      </c>
    </row>
    <row r="21" spans="1:17" ht="21.75" customHeight="1">
      <c r="A21" s="56" t="s">
        <v>8</v>
      </c>
      <c r="B21" s="14">
        <v>0</v>
      </c>
      <c r="C21" s="14">
        <v>0</v>
      </c>
      <c r="D21" s="4">
        <f t="shared" si="6"/>
        <v>0</v>
      </c>
      <c r="E21" s="14">
        <v>0</v>
      </c>
      <c r="F21" s="14">
        <v>0</v>
      </c>
      <c r="G21" s="4">
        <f t="shared" si="7"/>
        <v>0</v>
      </c>
      <c r="H21" s="14">
        <v>0</v>
      </c>
      <c r="I21" s="14">
        <v>0</v>
      </c>
      <c r="J21" s="4">
        <f t="shared" si="8"/>
        <v>0</v>
      </c>
      <c r="K21" s="4">
        <f t="shared" si="9"/>
        <v>0</v>
      </c>
      <c r="L21" s="14">
        <v>0</v>
      </c>
      <c r="M21" s="14">
        <v>0</v>
      </c>
      <c r="N21" s="4">
        <f t="shared" si="2"/>
        <v>0</v>
      </c>
      <c r="O21" s="4">
        <f t="shared" si="10"/>
        <v>0</v>
      </c>
      <c r="P21" s="4">
        <f t="shared" si="11"/>
        <v>0</v>
      </c>
      <c r="Q21" s="4">
        <f t="shared" si="12"/>
        <v>0</v>
      </c>
    </row>
    <row r="22" spans="1:17" ht="21.75" customHeight="1">
      <c r="A22" s="60" t="s">
        <v>84</v>
      </c>
      <c r="B22" s="13">
        <v>21</v>
      </c>
      <c r="C22" s="13">
        <v>23</v>
      </c>
      <c r="D22" s="13">
        <f t="shared" si="6"/>
        <v>44</v>
      </c>
      <c r="E22" s="13">
        <v>2</v>
      </c>
      <c r="F22" s="13">
        <v>8</v>
      </c>
      <c r="G22" s="13">
        <f t="shared" si="7"/>
        <v>3.3333333333333335</v>
      </c>
      <c r="H22" s="13">
        <v>0</v>
      </c>
      <c r="I22" s="13">
        <v>0</v>
      </c>
      <c r="J22" s="13">
        <f t="shared" si="8"/>
        <v>0</v>
      </c>
      <c r="K22" s="13">
        <f t="shared" si="9"/>
        <v>0</v>
      </c>
      <c r="L22" s="13">
        <v>0</v>
      </c>
      <c r="M22" s="13">
        <v>0</v>
      </c>
      <c r="N22" s="13">
        <f t="shared" si="2"/>
        <v>0</v>
      </c>
      <c r="O22" s="13">
        <f t="shared" si="10"/>
        <v>0</v>
      </c>
      <c r="P22" s="13">
        <f t="shared" si="11"/>
        <v>47.333333333333336</v>
      </c>
      <c r="Q22" s="13">
        <f t="shared" si="12"/>
        <v>23.666666666666668</v>
      </c>
    </row>
    <row r="23" spans="1:17" ht="21.75" customHeight="1">
      <c r="A23" s="77" t="s">
        <v>105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21.75" customHeight="1">
      <c r="A24" s="1"/>
      <c r="B24" s="78" t="s">
        <v>95</v>
      </c>
      <c r="C24" s="78"/>
      <c r="D24" s="78"/>
      <c r="E24" s="78"/>
      <c r="F24" s="78"/>
      <c r="G24" s="79"/>
      <c r="H24" s="78" t="s">
        <v>96</v>
      </c>
      <c r="I24" s="78"/>
      <c r="J24" s="78"/>
      <c r="K24" s="78"/>
      <c r="L24" s="78"/>
      <c r="M24" s="78"/>
      <c r="N24" s="79"/>
      <c r="O24" s="29" t="s">
        <v>93</v>
      </c>
      <c r="P24" s="29" t="s">
        <v>0</v>
      </c>
      <c r="Q24" s="37"/>
    </row>
    <row r="25" spans="1:17" ht="21.75" customHeight="1">
      <c r="A25" s="1" t="s">
        <v>1</v>
      </c>
      <c r="B25" s="80" t="s">
        <v>71</v>
      </c>
      <c r="C25" s="79"/>
      <c r="D25" s="29" t="s">
        <v>0</v>
      </c>
      <c r="E25" s="80" t="s">
        <v>72</v>
      </c>
      <c r="F25" s="78"/>
      <c r="G25" s="29" t="s">
        <v>0</v>
      </c>
      <c r="H25" s="80" t="s">
        <v>71</v>
      </c>
      <c r="I25" s="79"/>
      <c r="J25" s="30" t="s">
        <v>0</v>
      </c>
      <c r="K25" s="28" t="s">
        <v>92</v>
      </c>
      <c r="L25" s="80" t="s">
        <v>72</v>
      </c>
      <c r="M25" s="78"/>
      <c r="N25" s="29" t="s">
        <v>0</v>
      </c>
      <c r="O25" s="1" t="s">
        <v>94</v>
      </c>
      <c r="P25" s="1" t="s">
        <v>71</v>
      </c>
      <c r="Q25" s="47" t="s">
        <v>73</v>
      </c>
    </row>
    <row r="26" spans="1:17" ht="21.75" customHeight="1">
      <c r="A26" s="3"/>
      <c r="B26" s="70" t="s">
        <v>103</v>
      </c>
      <c r="C26" s="70" t="s">
        <v>107</v>
      </c>
      <c r="D26" s="71"/>
      <c r="E26" s="70" t="s">
        <v>103</v>
      </c>
      <c r="F26" s="70" t="s">
        <v>107</v>
      </c>
      <c r="G26" s="71" t="s">
        <v>109</v>
      </c>
      <c r="H26" s="70" t="s">
        <v>103</v>
      </c>
      <c r="I26" s="70" t="s">
        <v>107</v>
      </c>
      <c r="J26" s="71"/>
      <c r="K26" s="71" t="s">
        <v>74</v>
      </c>
      <c r="L26" s="70" t="s">
        <v>103</v>
      </c>
      <c r="M26" s="73" t="s">
        <v>107</v>
      </c>
      <c r="N26" s="71" t="s">
        <v>109</v>
      </c>
      <c r="O26" s="8" t="s">
        <v>74</v>
      </c>
      <c r="P26" s="8" t="s">
        <v>74</v>
      </c>
      <c r="Q26" s="72"/>
    </row>
    <row r="27" spans="1:17" ht="21.75" customHeight="1">
      <c r="A27" s="7" t="s">
        <v>54</v>
      </c>
      <c r="B27" s="33">
        <f aca="true" t="shared" si="13" ref="B27:Q27">SUM(B28:B29)</f>
        <v>65.27</v>
      </c>
      <c r="C27" s="33">
        <f t="shared" si="13"/>
        <v>72.4</v>
      </c>
      <c r="D27" s="33">
        <f t="shared" si="13"/>
        <v>137.67000000000002</v>
      </c>
      <c r="E27" s="33">
        <f t="shared" si="13"/>
        <v>45.27</v>
      </c>
      <c r="F27" s="33">
        <f t="shared" si="13"/>
        <v>78</v>
      </c>
      <c r="G27" s="33">
        <f t="shared" si="13"/>
        <v>41.09</v>
      </c>
      <c r="H27" s="33">
        <f t="shared" si="13"/>
        <v>2</v>
      </c>
      <c r="I27" s="33">
        <f t="shared" si="13"/>
        <v>0</v>
      </c>
      <c r="J27" s="33">
        <f t="shared" si="13"/>
        <v>2</v>
      </c>
      <c r="K27" s="33">
        <f t="shared" si="13"/>
        <v>3.3333333333333335</v>
      </c>
      <c r="L27" s="33">
        <f t="shared" si="13"/>
        <v>2</v>
      </c>
      <c r="M27" s="33">
        <f t="shared" si="13"/>
        <v>0</v>
      </c>
      <c r="N27" s="33">
        <f t="shared" si="13"/>
        <v>0.6666666666666666</v>
      </c>
      <c r="O27" s="33">
        <f t="shared" si="13"/>
        <v>1.111111111111111</v>
      </c>
      <c r="P27" s="33">
        <f t="shared" si="13"/>
        <v>183.20444444444448</v>
      </c>
      <c r="Q27" s="33">
        <f t="shared" si="13"/>
        <v>91.60222222222224</v>
      </c>
    </row>
    <row r="28" spans="1:17" ht="21.75" customHeight="1">
      <c r="A28" s="5" t="s">
        <v>88</v>
      </c>
      <c r="B28" s="4">
        <v>65.27</v>
      </c>
      <c r="C28" s="4">
        <v>67.4</v>
      </c>
      <c r="D28" s="4">
        <f>SUM(B28:C28)</f>
        <v>132.67000000000002</v>
      </c>
      <c r="E28" s="4">
        <v>45.27</v>
      </c>
      <c r="F28" s="4">
        <v>72</v>
      </c>
      <c r="G28" s="4">
        <f>SUM(E28:F28)/3</f>
        <v>39.09</v>
      </c>
      <c r="H28" s="4">
        <v>0</v>
      </c>
      <c r="I28" s="4">
        <v>0</v>
      </c>
      <c r="J28" s="4">
        <f>SUM(H28:I28)</f>
        <v>0</v>
      </c>
      <c r="K28" s="4">
        <f>J28*10/6</f>
        <v>0</v>
      </c>
      <c r="L28" s="4">
        <v>0</v>
      </c>
      <c r="M28" s="4">
        <v>0</v>
      </c>
      <c r="N28" s="4">
        <f>SUM(L28:M28)/3</f>
        <v>0</v>
      </c>
      <c r="O28" s="4">
        <f>N28*10/6</f>
        <v>0</v>
      </c>
      <c r="P28" s="4">
        <f>D28+G28+K28+O28</f>
        <v>171.76000000000002</v>
      </c>
      <c r="Q28" s="4">
        <f>P28/2</f>
        <v>85.88000000000001</v>
      </c>
    </row>
    <row r="29" spans="1:17" ht="21.75" customHeight="1">
      <c r="A29" s="64" t="s">
        <v>77</v>
      </c>
      <c r="B29" s="65">
        <v>0</v>
      </c>
      <c r="C29" s="65">
        <v>5</v>
      </c>
      <c r="D29" s="50">
        <f>SUM(B29:C29)</f>
        <v>5</v>
      </c>
      <c r="E29" s="65">
        <v>0</v>
      </c>
      <c r="F29" s="65">
        <v>6</v>
      </c>
      <c r="G29" s="50">
        <f>SUM(E29:F29)/3</f>
        <v>2</v>
      </c>
      <c r="H29" s="65">
        <v>2</v>
      </c>
      <c r="I29" s="65">
        <v>0</v>
      </c>
      <c r="J29" s="50">
        <f>SUM(H29:I29)</f>
        <v>2</v>
      </c>
      <c r="K29" s="65">
        <f>J29*10/6</f>
        <v>3.3333333333333335</v>
      </c>
      <c r="L29" s="65">
        <v>2</v>
      </c>
      <c r="M29" s="65">
        <v>0</v>
      </c>
      <c r="N29" s="50">
        <f aca="true" t="shared" si="14" ref="N29:N43">SUM(L29:M29)/3</f>
        <v>0.6666666666666666</v>
      </c>
      <c r="O29" s="50">
        <f>N29*10/6</f>
        <v>1.111111111111111</v>
      </c>
      <c r="P29" s="50">
        <f>D29+G29+K29+O29</f>
        <v>11.444444444444445</v>
      </c>
      <c r="Q29" s="50">
        <f>P29/2</f>
        <v>5.722222222222222</v>
      </c>
    </row>
    <row r="30" spans="1:17" ht="21.75" customHeight="1">
      <c r="A30" s="2" t="s">
        <v>66</v>
      </c>
      <c r="B30" s="32">
        <f aca="true" t="shared" si="15" ref="B30:Q30">B31+B33+B34+B35</f>
        <v>36</v>
      </c>
      <c r="C30" s="32">
        <f t="shared" si="15"/>
        <v>41</v>
      </c>
      <c r="D30" s="32">
        <f t="shared" si="15"/>
        <v>77</v>
      </c>
      <c r="E30" s="32">
        <f t="shared" si="15"/>
        <v>36</v>
      </c>
      <c r="F30" s="32">
        <f t="shared" si="15"/>
        <v>34</v>
      </c>
      <c r="G30" s="32">
        <f t="shared" si="15"/>
        <v>23.333333333333332</v>
      </c>
      <c r="H30" s="32">
        <f t="shared" si="15"/>
        <v>10</v>
      </c>
      <c r="I30" s="32">
        <f t="shared" si="15"/>
        <v>9</v>
      </c>
      <c r="J30" s="32">
        <f t="shared" si="15"/>
        <v>19</v>
      </c>
      <c r="K30" s="32">
        <f t="shared" si="15"/>
        <v>31.666666666666664</v>
      </c>
      <c r="L30" s="32">
        <f t="shared" si="15"/>
        <v>10</v>
      </c>
      <c r="M30" s="32">
        <f t="shared" si="15"/>
        <v>6</v>
      </c>
      <c r="N30" s="32">
        <f t="shared" si="15"/>
        <v>5.333333333333334</v>
      </c>
      <c r="O30" s="32">
        <f t="shared" si="15"/>
        <v>8.88888888888889</v>
      </c>
      <c r="P30" s="32">
        <f t="shared" si="15"/>
        <v>140.88888888888889</v>
      </c>
      <c r="Q30" s="32">
        <f t="shared" si="15"/>
        <v>70.44444444444444</v>
      </c>
    </row>
    <row r="31" spans="1:17" ht="21.75" customHeight="1">
      <c r="A31" s="5" t="s">
        <v>70</v>
      </c>
      <c r="B31" s="4">
        <v>4</v>
      </c>
      <c r="C31" s="4">
        <v>14</v>
      </c>
      <c r="D31" s="4">
        <f>SUM(B31:C31)</f>
        <v>18</v>
      </c>
      <c r="E31" s="4">
        <v>2</v>
      </c>
      <c r="F31" s="4">
        <v>14</v>
      </c>
      <c r="G31" s="4">
        <f>SUM(E31:F31)/3</f>
        <v>5.333333333333333</v>
      </c>
      <c r="H31" s="4">
        <v>8</v>
      </c>
      <c r="I31" s="4">
        <v>9</v>
      </c>
      <c r="J31" s="4">
        <f>SUM(H31:I31)</f>
        <v>17</v>
      </c>
      <c r="K31" s="4">
        <f>J31*10/6</f>
        <v>28.333333333333332</v>
      </c>
      <c r="L31" s="4">
        <v>8</v>
      </c>
      <c r="M31" s="4">
        <v>6</v>
      </c>
      <c r="N31" s="4">
        <f t="shared" si="14"/>
        <v>4.666666666666667</v>
      </c>
      <c r="O31" s="4">
        <f>N31*10/6</f>
        <v>7.777777777777779</v>
      </c>
      <c r="P31" s="4">
        <f>D31+G31+K31+O31</f>
        <v>59.44444444444444</v>
      </c>
      <c r="Q31" s="4">
        <f>P31/2</f>
        <v>29.72222222222222</v>
      </c>
    </row>
    <row r="32" spans="1:17" ht="21.75" customHeight="1">
      <c r="A32" s="11" t="s">
        <v>63</v>
      </c>
      <c r="B32" s="12">
        <v>0</v>
      </c>
      <c r="C32" s="12">
        <v>0</v>
      </c>
      <c r="D32" s="12">
        <f>SUM(B32:C32)</f>
        <v>0</v>
      </c>
      <c r="E32" s="12">
        <v>0</v>
      </c>
      <c r="F32" s="12">
        <v>0</v>
      </c>
      <c r="G32" s="12">
        <f>SUM(E32:F32)/3</f>
        <v>0</v>
      </c>
      <c r="H32" s="12">
        <v>0</v>
      </c>
      <c r="I32" s="12">
        <v>0</v>
      </c>
      <c r="J32" s="12">
        <f>SUM(H32:I32)</f>
        <v>0</v>
      </c>
      <c r="K32" s="12">
        <f>J32*10/6</f>
        <v>0</v>
      </c>
      <c r="L32" s="12">
        <v>18</v>
      </c>
      <c r="M32" s="12">
        <v>18</v>
      </c>
      <c r="N32" s="12">
        <f t="shared" si="14"/>
        <v>12</v>
      </c>
      <c r="O32" s="12">
        <f>N32*10/6</f>
        <v>20</v>
      </c>
      <c r="P32" s="12">
        <f>D32+G32+K32+O32</f>
        <v>20</v>
      </c>
      <c r="Q32" s="12">
        <f>P32/2</f>
        <v>10</v>
      </c>
    </row>
    <row r="33" spans="1:17" ht="21.75" customHeight="1">
      <c r="A33" s="49" t="s">
        <v>77</v>
      </c>
      <c r="B33" s="50">
        <v>0</v>
      </c>
      <c r="C33" s="50">
        <v>21</v>
      </c>
      <c r="D33" s="50">
        <f>SUM(B33:C33)</f>
        <v>21</v>
      </c>
      <c r="E33" s="50">
        <v>0</v>
      </c>
      <c r="F33" s="50">
        <v>16</v>
      </c>
      <c r="G33" s="50">
        <f>SUM(E33:F33)/3</f>
        <v>5.333333333333333</v>
      </c>
      <c r="H33" s="50">
        <v>0</v>
      </c>
      <c r="I33" s="50">
        <v>0</v>
      </c>
      <c r="J33" s="50">
        <f>SUM(H33:I33)</f>
        <v>0</v>
      </c>
      <c r="K33" s="50">
        <f>J33*10/6</f>
        <v>0</v>
      </c>
      <c r="L33" s="50">
        <v>0</v>
      </c>
      <c r="M33" s="50">
        <v>0</v>
      </c>
      <c r="N33" s="50">
        <f t="shared" si="14"/>
        <v>0</v>
      </c>
      <c r="O33" s="50">
        <f>N33*10/6</f>
        <v>0</v>
      </c>
      <c r="P33" s="50">
        <f>D33+G33+K33+O33</f>
        <v>26.333333333333332</v>
      </c>
      <c r="Q33" s="50">
        <f>P33/2</f>
        <v>13.166666666666666</v>
      </c>
    </row>
    <row r="34" spans="1:17" ht="21.75" customHeight="1">
      <c r="A34" s="5" t="s">
        <v>5</v>
      </c>
      <c r="B34" s="4">
        <v>24</v>
      </c>
      <c r="C34" s="4">
        <v>6</v>
      </c>
      <c r="D34" s="4">
        <f>SUM(B34:C34)</f>
        <v>30</v>
      </c>
      <c r="E34" s="4">
        <v>24</v>
      </c>
      <c r="F34" s="4">
        <v>4</v>
      </c>
      <c r="G34" s="4">
        <f>SUM(E34:F34)/3</f>
        <v>9.333333333333334</v>
      </c>
      <c r="H34" s="4">
        <v>0</v>
      </c>
      <c r="I34" s="4">
        <v>0</v>
      </c>
      <c r="J34" s="4">
        <f>SUM(H34:I34)</f>
        <v>0</v>
      </c>
      <c r="K34" s="4">
        <f>J34*10/6</f>
        <v>0</v>
      </c>
      <c r="L34" s="4">
        <v>0</v>
      </c>
      <c r="M34" s="4">
        <v>0</v>
      </c>
      <c r="N34" s="4">
        <f t="shared" si="14"/>
        <v>0</v>
      </c>
      <c r="O34" s="4">
        <f>N34*10/6</f>
        <v>0</v>
      </c>
      <c r="P34" s="4">
        <f>D34+G34+K34+O34</f>
        <v>39.333333333333336</v>
      </c>
      <c r="Q34" s="4">
        <f>P34/2</f>
        <v>19.666666666666668</v>
      </c>
    </row>
    <row r="35" spans="1:17" ht="21.75" customHeight="1">
      <c r="A35" s="49" t="s">
        <v>77</v>
      </c>
      <c r="B35" s="50">
        <v>8</v>
      </c>
      <c r="C35" s="50">
        <v>0</v>
      </c>
      <c r="D35" s="50">
        <f>SUM(B35:C35)</f>
        <v>8</v>
      </c>
      <c r="E35" s="50">
        <v>10</v>
      </c>
      <c r="F35" s="50">
        <v>0</v>
      </c>
      <c r="G35" s="50">
        <f>SUM(E35:F35)/3</f>
        <v>3.3333333333333335</v>
      </c>
      <c r="H35" s="50">
        <v>2</v>
      </c>
      <c r="I35" s="50">
        <v>0</v>
      </c>
      <c r="J35" s="50">
        <f>SUM(H35:I35)</f>
        <v>2</v>
      </c>
      <c r="K35" s="50">
        <f>J35*10/6</f>
        <v>3.3333333333333335</v>
      </c>
      <c r="L35" s="50">
        <v>2</v>
      </c>
      <c r="M35" s="50">
        <v>0</v>
      </c>
      <c r="N35" s="50">
        <f t="shared" si="14"/>
        <v>0.6666666666666666</v>
      </c>
      <c r="O35" s="50">
        <f>N35*10/6</f>
        <v>1.111111111111111</v>
      </c>
      <c r="P35" s="50">
        <f>D35+G35+K35+O35</f>
        <v>15.777777777777779</v>
      </c>
      <c r="Q35" s="50">
        <f>P35/2</f>
        <v>7.888888888888889</v>
      </c>
    </row>
    <row r="36" spans="1:17" ht="21.75" customHeight="1">
      <c r="A36" s="2" t="s">
        <v>55</v>
      </c>
      <c r="B36" s="32">
        <f aca="true" t="shared" si="16" ref="B36:Q36">SUM(B37:B39)</f>
        <v>77</v>
      </c>
      <c r="C36" s="32">
        <f t="shared" si="16"/>
        <v>81</v>
      </c>
      <c r="D36" s="32">
        <f t="shared" si="16"/>
        <v>158</v>
      </c>
      <c r="E36" s="32">
        <f t="shared" si="16"/>
        <v>8</v>
      </c>
      <c r="F36" s="32">
        <f t="shared" si="16"/>
        <v>24</v>
      </c>
      <c r="G36" s="32">
        <f t="shared" si="16"/>
        <v>10.666666666666666</v>
      </c>
      <c r="H36" s="32">
        <f t="shared" si="16"/>
        <v>16</v>
      </c>
      <c r="I36" s="32">
        <f t="shared" si="16"/>
        <v>11</v>
      </c>
      <c r="J36" s="32">
        <f t="shared" si="16"/>
        <v>27</v>
      </c>
      <c r="K36" s="32">
        <f t="shared" si="16"/>
        <v>45</v>
      </c>
      <c r="L36" s="32">
        <f t="shared" si="16"/>
        <v>16</v>
      </c>
      <c r="M36" s="32">
        <f t="shared" si="16"/>
        <v>38</v>
      </c>
      <c r="N36" s="32">
        <f t="shared" si="16"/>
        <v>18</v>
      </c>
      <c r="O36" s="32">
        <f t="shared" si="16"/>
        <v>29.999999999999996</v>
      </c>
      <c r="P36" s="32">
        <f t="shared" si="16"/>
        <v>243.66666666666666</v>
      </c>
      <c r="Q36" s="32">
        <f t="shared" si="16"/>
        <v>121.83333333333333</v>
      </c>
    </row>
    <row r="37" spans="1:17" ht="21.75" customHeight="1">
      <c r="A37" s="56" t="s">
        <v>6</v>
      </c>
      <c r="B37" s="14">
        <v>53</v>
      </c>
      <c r="C37" s="14">
        <v>47</v>
      </c>
      <c r="D37" s="14">
        <f>SUM(B37:C37)</f>
        <v>100</v>
      </c>
      <c r="E37" s="14">
        <v>8</v>
      </c>
      <c r="F37" s="14">
        <v>22</v>
      </c>
      <c r="G37" s="4">
        <f>SUM(E37:F37)/3</f>
        <v>10</v>
      </c>
      <c r="H37" s="14">
        <v>5</v>
      </c>
      <c r="I37" s="14">
        <v>0</v>
      </c>
      <c r="J37" s="14">
        <f>SUM(H37:I37)</f>
        <v>5</v>
      </c>
      <c r="K37" s="14">
        <f>J37*10/6</f>
        <v>8.333333333333334</v>
      </c>
      <c r="L37" s="14">
        <v>2</v>
      </c>
      <c r="M37" s="14">
        <v>0</v>
      </c>
      <c r="N37" s="4">
        <f t="shared" si="14"/>
        <v>0.6666666666666666</v>
      </c>
      <c r="O37" s="4">
        <f>N37*10/6</f>
        <v>1.111111111111111</v>
      </c>
      <c r="P37" s="4">
        <f>D37+G37+K37+O37</f>
        <v>119.44444444444444</v>
      </c>
      <c r="Q37" s="4">
        <f>P37/2</f>
        <v>59.72222222222222</v>
      </c>
    </row>
    <row r="38" spans="1:17" ht="21.75" customHeight="1">
      <c r="A38" s="64" t="s">
        <v>77</v>
      </c>
      <c r="B38" s="65">
        <v>24</v>
      </c>
      <c r="C38" s="65">
        <v>34</v>
      </c>
      <c r="D38" s="65">
        <f>SUM(B38:C38)</f>
        <v>58</v>
      </c>
      <c r="E38" s="65">
        <v>0</v>
      </c>
      <c r="F38" s="65">
        <v>2</v>
      </c>
      <c r="G38" s="50">
        <f>SUM(E38:F38)/3</f>
        <v>0.6666666666666666</v>
      </c>
      <c r="H38" s="65">
        <v>0</v>
      </c>
      <c r="I38" s="65">
        <v>0</v>
      </c>
      <c r="J38" s="65">
        <f>SUM(H38:I38)</f>
        <v>0</v>
      </c>
      <c r="K38" s="65">
        <f>J38*10/6</f>
        <v>0</v>
      </c>
      <c r="L38" s="65">
        <v>0</v>
      </c>
      <c r="M38" s="65">
        <v>0</v>
      </c>
      <c r="N38" s="50">
        <f t="shared" si="14"/>
        <v>0</v>
      </c>
      <c r="O38" s="50">
        <f>N38*10/6</f>
        <v>0</v>
      </c>
      <c r="P38" s="50">
        <f>D38+G38+K38+O38</f>
        <v>58.666666666666664</v>
      </c>
      <c r="Q38" s="50">
        <f>P38/2</f>
        <v>29.333333333333332</v>
      </c>
    </row>
    <row r="39" spans="1:17" ht="21.75" customHeight="1">
      <c r="A39" s="56" t="s">
        <v>78</v>
      </c>
      <c r="B39" s="14">
        <v>0</v>
      </c>
      <c r="C39" s="14">
        <v>0</v>
      </c>
      <c r="D39" s="14">
        <f>SUM(B39:C39)</f>
        <v>0</v>
      </c>
      <c r="E39" s="14">
        <v>0</v>
      </c>
      <c r="F39" s="14">
        <v>0</v>
      </c>
      <c r="G39" s="4">
        <f>SUM(E39:F39)/3</f>
        <v>0</v>
      </c>
      <c r="H39" s="14">
        <v>11</v>
      </c>
      <c r="I39" s="14">
        <v>11</v>
      </c>
      <c r="J39" s="14">
        <f>SUM(H39:I39)</f>
        <v>22</v>
      </c>
      <c r="K39" s="14">
        <f>J39*10/6</f>
        <v>36.666666666666664</v>
      </c>
      <c r="L39" s="14">
        <v>14</v>
      </c>
      <c r="M39" s="14">
        <v>38</v>
      </c>
      <c r="N39" s="4">
        <f t="shared" si="14"/>
        <v>17.333333333333332</v>
      </c>
      <c r="O39" s="4">
        <f>N39*10/6</f>
        <v>28.888888888888886</v>
      </c>
      <c r="P39" s="4">
        <f>D39+G39+K39+O39</f>
        <v>65.55555555555554</v>
      </c>
      <c r="Q39" s="4">
        <f>P39/2</f>
        <v>32.77777777777777</v>
      </c>
    </row>
    <row r="40" spans="1:17" ht="21.75" customHeight="1">
      <c r="A40" s="11" t="s">
        <v>63</v>
      </c>
      <c r="B40" s="12">
        <v>0</v>
      </c>
      <c r="C40" s="12">
        <v>0</v>
      </c>
      <c r="D40" s="12">
        <f>SUM(B40:C40)</f>
        <v>0</v>
      </c>
      <c r="E40" s="12">
        <v>0</v>
      </c>
      <c r="F40" s="12">
        <v>0</v>
      </c>
      <c r="G40" s="12">
        <f>SUM(E40:F40)/3</f>
        <v>0</v>
      </c>
      <c r="H40" s="12">
        <v>0</v>
      </c>
      <c r="I40" s="12">
        <v>0</v>
      </c>
      <c r="J40" s="12">
        <f>SUM(H40:I40)</f>
        <v>0</v>
      </c>
      <c r="K40" s="12">
        <f>J40*10/6</f>
        <v>0</v>
      </c>
      <c r="L40" s="12">
        <v>18</v>
      </c>
      <c r="M40" s="12">
        <v>0</v>
      </c>
      <c r="N40" s="12">
        <f t="shared" si="14"/>
        <v>6</v>
      </c>
      <c r="O40" s="12">
        <f>N40*10/6</f>
        <v>10</v>
      </c>
      <c r="P40" s="12">
        <f>D40+G40+K40+O40</f>
        <v>10</v>
      </c>
      <c r="Q40" s="12">
        <f>P40/2</f>
        <v>5</v>
      </c>
    </row>
    <row r="41" spans="1:17" ht="21.75" customHeight="1">
      <c r="A41" s="2" t="s">
        <v>56</v>
      </c>
      <c r="B41" s="32">
        <f aca="true" t="shared" si="17" ref="B41:Q41">SUM(B42:B50)</f>
        <v>43</v>
      </c>
      <c r="C41" s="32">
        <f t="shared" si="17"/>
        <v>26</v>
      </c>
      <c r="D41" s="32">
        <f t="shared" si="17"/>
        <v>69</v>
      </c>
      <c r="E41" s="32">
        <f t="shared" si="17"/>
        <v>40</v>
      </c>
      <c r="F41" s="32">
        <f t="shared" si="17"/>
        <v>26</v>
      </c>
      <c r="G41" s="32">
        <f t="shared" si="17"/>
        <v>22</v>
      </c>
      <c r="H41" s="32">
        <f t="shared" si="17"/>
        <v>31</v>
      </c>
      <c r="I41" s="32">
        <f t="shared" si="17"/>
        <v>13</v>
      </c>
      <c r="J41" s="32">
        <f t="shared" si="17"/>
        <v>44</v>
      </c>
      <c r="K41" s="32">
        <f t="shared" si="17"/>
        <v>73.33333333333333</v>
      </c>
      <c r="L41" s="32">
        <f t="shared" si="17"/>
        <v>16</v>
      </c>
      <c r="M41" s="32">
        <f t="shared" si="17"/>
        <v>14</v>
      </c>
      <c r="N41" s="32">
        <f t="shared" si="17"/>
        <v>10</v>
      </c>
      <c r="O41" s="32">
        <f t="shared" si="17"/>
        <v>16.666666666666668</v>
      </c>
      <c r="P41" s="32">
        <f t="shared" si="17"/>
        <v>181</v>
      </c>
      <c r="Q41" s="32">
        <f t="shared" si="17"/>
        <v>90.5</v>
      </c>
    </row>
    <row r="42" spans="1:17" ht="21.75" customHeight="1">
      <c r="A42" s="5" t="s">
        <v>7</v>
      </c>
      <c r="B42" s="4">
        <v>25</v>
      </c>
      <c r="C42" s="4">
        <v>14</v>
      </c>
      <c r="D42" s="4">
        <f>SUM(B42:C42)</f>
        <v>39</v>
      </c>
      <c r="E42" s="4">
        <v>22</v>
      </c>
      <c r="F42" s="4">
        <v>14</v>
      </c>
      <c r="G42" s="4">
        <f>SUM(E42:F42)/3</f>
        <v>12</v>
      </c>
      <c r="H42" s="4">
        <v>0</v>
      </c>
      <c r="I42" s="4">
        <v>0</v>
      </c>
      <c r="J42" s="4">
        <f>SUM(H42:I42)</f>
        <v>0</v>
      </c>
      <c r="K42" s="4">
        <f>J42*10/6</f>
        <v>0</v>
      </c>
      <c r="L42" s="4">
        <v>0</v>
      </c>
      <c r="M42" s="4">
        <v>0</v>
      </c>
      <c r="N42" s="4">
        <f t="shared" si="14"/>
        <v>0</v>
      </c>
      <c r="O42" s="4">
        <f>N42*10/6</f>
        <v>0</v>
      </c>
      <c r="P42" s="4">
        <f>D42+G42+K42+O42</f>
        <v>51</v>
      </c>
      <c r="Q42" s="4">
        <f>P42/2</f>
        <v>25.5</v>
      </c>
    </row>
    <row r="43" spans="1:17" ht="21.75" customHeight="1">
      <c r="A43" s="51" t="s">
        <v>90</v>
      </c>
      <c r="B43" s="52">
        <v>18</v>
      </c>
      <c r="C43" s="52">
        <v>12</v>
      </c>
      <c r="D43" s="52">
        <f>SUM(B43:C43)</f>
        <v>30</v>
      </c>
      <c r="E43" s="52">
        <v>18</v>
      </c>
      <c r="F43" s="52">
        <v>12</v>
      </c>
      <c r="G43" s="52">
        <f>SUM(E43:F43)/3</f>
        <v>10</v>
      </c>
      <c r="H43" s="52">
        <v>0</v>
      </c>
      <c r="I43" s="52">
        <v>2</v>
      </c>
      <c r="J43" s="52">
        <f>SUM(H43:I43)</f>
        <v>2</v>
      </c>
      <c r="K43" s="52">
        <f>J43*10/6</f>
        <v>3.3333333333333335</v>
      </c>
      <c r="L43" s="52">
        <v>0</v>
      </c>
      <c r="M43" s="52">
        <v>2</v>
      </c>
      <c r="N43" s="50">
        <f t="shared" si="14"/>
        <v>0.6666666666666666</v>
      </c>
      <c r="O43" s="52">
        <f>N43*10/6</f>
        <v>1.111111111111111</v>
      </c>
      <c r="P43" s="50">
        <f>D43+G43+K43+O43</f>
        <v>44.44444444444445</v>
      </c>
      <c r="Q43" s="52">
        <f>P43/2</f>
        <v>22.222222222222225</v>
      </c>
    </row>
    <row r="44" spans="1:17" ht="21.75" customHeight="1">
      <c r="A44" s="2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21.75" customHeight="1">
      <c r="A45" s="77" t="s">
        <v>105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ht="21.75" customHeight="1">
      <c r="A46" s="1"/>
      <c r="B46" s="78" t="s">
        <v>95</v>
      </c>
      <c r="C46" s="78"/>
      <c r="D46" s="78"/>
      <c r="E46" s="78"/>
      <c r="F46" s="78"/>
      <c r="G46" s="79"/>
      <c r="H46" s="78" t="s">
        <v>96</v>
      </c>
      <c r="I46" s="78"/>
      <c r="J46" s="78"/>
      <c r="K46" s="78"/>
      <c r="L46" s="78"/>
      <c r="M46" s="78"/>
      <c r="N46" s="79"/>
      <c r="O46" s="29" t="s">
        <v>93</v>
      </c>
      <c r="P46" s="29" t="s">
        <v>0</v>
      </c>
      <c r="Q46" s="37"/>
    </row>
    <row r="47" spans="1:17" ht="21.75" customHeight="1">
      <c r="A47" s="1" t="s">
        <v>1</v>
      </c>
      <c r="B47" s="80" t="s">
        <v>71</v>
      </c>
      <c r="C47" s="79"/>
      <c r="D47" s="29" t="s">
        <v>0</v>
      </c>
      <c r="E47" s="80" t="s">
        <v>72</v>
      </c>
      <c r="F47" s="78"/>
      <c r="G47" s="29" t="s">
        <v>0</v>
      </c>
      <c r="H47" s="80" t="s">
        <v>71</v>
      </c>
      <c r="I47" s="79"/>
      <c r="J47" s="30" t="s">
        <v>0</v>
      </c>
      <c r="K47" s="28" t="s">
        <v>92</v>
      </c>
      <c r="L47" s="80" t="s">
        <v>72</v>
      </c>
      <c r="M47" s="78"/>
      <c r="N47" s="29" t="s">
        <v>0</v>
      </c>
      <c r="O47" s="1" t="s">
        <v>94</v>
      </c>
      <c r="P47" s="1" t="s">
        <v>71</v>
      </c>
      <c r="Q47" s="47" t="s">
        <v>73</v>
      </c>
    </row>
    <row r="48" spans="1:17" ht="21.75" customHeight="1">
      <c r="A48" s="3"/>
      <c r="B48" s="70" t="s">
        <v>103</v>
      </c>
      <c r="C48" s="70" t="s">
        <v>107</v>
      </c>
      <c r="D48" s="71"/>
      <c r="E48" s="70" t="s">
        <v>103</v>
      </c>
      <c r="F48" s="70" t="s">
        <v>107</v>
      </c>
      <c r="G48" s="71" t="s">
        <v>109</v>
      </c>
      <c r="H48" s="70" t="s">
        <v>103</v>
      </c>
      <c r="I48" s="70" t="s">
        <v>107</v>
      </c>
      <c r="J48" s="71"/>
      <c r="K48" s="71" t="s">
        <v>74</v>
      </c>
      <c r="L48" s="70" t="s">
        <v>103</v>
      </c>
      <c r="M48" s="73" t="s">
        <v>107</v>
      </c>
      <c r="N48" s="71" t="s">
        <v>109</v>
      </c>
      <c r="O48" s="8" t="s">
        <v>74</v>
      </c>
      <c r="P48" s="8" t="s">
        <v>74</v>
      </c>
      <c r="Q48" s="72"/>
    </row>
    <row r="49" spans="1:17" ht="21.75" customHeight="1">
      <c r="A49" s="56" t="s">
        <v>43</v>
      </c>
      <c r="B49" s="14">
        <v>0</v>
      </c>
      <c r="C49" s="14">
        <v>0</v>
      </c>
      <c r="D49" s="14">
        <f>SUM(B49:C49)</f>
        <v>0</v>
      </c>
      <c r="E49" s="14">
        <v>0</v>
      </c>
      <c r="F49" s="14">
        <v>0</v>
      </c>
      <c r="G49" s="14">
        <f>SUM(E49:F49)/3</f>
        <v>0</v>
      </c>
      <c r="H49" s="14">
        <v>23</v>
      </c>
      <c r="I49" s="14">
        <v>2</v>
      </c>
      <c r="J49" s="14">
        <f>SUM(H49:I49)</f>
        <v>25</v>
      </c>
      <c r="K49" s="14">
        <f>J49*10/6</f>
        <v>41.666666666666664</v>
      </c>
      <c r="L49" s="14">
        <v>8</v>
      </c>
      <c r="M49" s="14">
        <v>2</v>
      </c>
      <c r="N49" s="14">
        <f>SUM(L49:M49)/3</f>
        <v>3.3333333333333335</v>
      </c>
      <c r="O49" s="14">
        <f>N49*10/6</f>
        <v>5.555555555555556</v>
      </c>
      <c r="P49" s="14">
        <f>D49+G49+K49+O49</f>
        <v>47.22222222222222</v>
      </c>
      <c r="Q49" s="14">
        <f>P49/2</f>
        <v>23.61111111111111</v>
      </c>
    </row>
    <row r="50" spans="1:17" ht="21.75" customHeight="1">
      <c r="A50" s="5" t="s">
        <v>45</v>
      </c>
      <c r="B50" s="4">
        <v>0</v>
      </c>
      <c r="C50" s="4">
        <v>0</v>
      </c>
      <c r="D50" s="4">
        <f>SUM(B50:C50)</f>
        <v>0</v>
      </c>
      <c r="E50" s="4">
        <v>0</v>
      </c>
      <c r="F50" s="4">
        <v>0</v>
      </c>
      <c r="G50" s="14">
        <f aca="true" t="shared" si="18" ref="G50:G62">SUM(E50:F50)/3</f>
        <v>0</v>
      </c>
      <c r="H50" s="4">
        <v>8</v>
      </c>
      <c r="I50" s="4">
        <v>9</v>
      </c>
      <c r="J50" s="4">
        <f>SUM(H50:I50)</f>
        <v>17</v>
      </c>
      <c r="K50" s="4">
        <f>J50*10/6</f>
        <v>28.333333333333332</v>
      </c>
      <c r="L50" s="4">
        <v>8</v>
      </c>
      <c r="M50" s="4">
        <v>10</v>
      </c>
      <c r="N50" s="14">
        <f aca="true" t="shared" si="19" ref="N50:N62">SUM(L50:M50)/3</f>
        <v>6</v>
      </c>
      <c r="O50" s="4">
        <f>N50*10/6</f>
        <v>10</v>
      </c>
      <c r="P50" s="14">
        <f>D50+G50+K50+O50</f>
        <v>38.33333333333333</v>
      </c>
      <c r="Q50" s="4">
        <f>P50/2</f>
        <v>19.166666666666664</v>
      </c>
    </row>
    <row r="51" spans="1:17" ht="21.75" customHeight="1">
      <c r="A51" s="17" t="s">
        <v>63</v>
      </c>
      <c r="B51" s="18">
        <v>0</v>
      </c>
      <c r="C51" s="18">
        <v>0</v>
      </c>
      <c r="D51" s="18">
        <f>SUM(B51:C51)</f>
        <v>0</v>
      </c>
      <c r="E51" s="18">
        <v>0</v>
      </c>
      <c r="F51" s="18">
        <v>0</v>
      </c>
      <c r="G51" s="18">
        <f t="shared" si="18"/>
        <v>0</v>
      </c>
      <c r="H51" s="18">
        <v>0</v>
      </c>
      <c r="I51" s="18">
        <v>0</v>
      </c>
      <c r="J51" s="18">
        <f>SUM(H51:I51)</f>
        <v>0</v>
      </c>
      <c r="K51" s="18">
        <f>J51*10/6</f>
        <v>0</v>
      </c>
      <c r="L51" s="18">
        <v>0</v>
      </c>
      <c r="M51" s="18">
        <v>36</v>
      </c>
      <c r="N51" s="18">
        <f t="shared" si="19"/>
        <v>12</v>
      </c>
      <c r="O51" s="18">
        <f>N51*10/6</f>
        <v>20</v>
      </c>
      <c r="P51" s="18">
        <f>D51+G51+K51+O51</f>
        <v>20</v>
      </c>
      <c r="Q51" s="18">
        <f>P51/2</f>
        <v>10</v>
      </c>
    </row>
    <row r="52" spans="1:17" ht="21.75" customHeight="1">
      <c r="A52" s="2" t="s">
        <v>57</v>
      </c>
      <c r="B52" s="32">
        <f aca="true" t="shared" si="20" ref="B52:Q52">B53+B55</f>
        <v>35</v>
      </c>
      <c r="C52" s="32">
        <f t="shared" si="20"/>
        <v>58</v>
      </c>
      <c r="D52" s="32">
        <f t="shared" si="20"/>
        <v>93</v>
      </c>
      <c r="E52" s="32">
        <f t="shared" si="20"/>
        <v>0</v>
      </c>
      <c r="F52" s="32">
        <f t="shared" si="20"/>
        <v>0</v>
      </c>
      <c r="G52" s="32">
        <f t="shared" si="20"/>
        <v>0</v>
      </c>
      <c r="H52" s="32">
        <f t="shared" si="20"/>
        <v>13</v>
      </c>
      <c r="I52" s="32">
        <f t="shared" si="20"/>
        <v>12</v>
      </c>
      <c r="J52" s="32">
        <f t="shared" si="20"/>
        <v>25</v>
      </c>
      <c r="K52" s="32">
        <f t="shared" si="20"/>
        <v>41.666666666666664</v>
      </c>
      <c r="L52" s="32">
        <f t="shared" si="20"/>
        <v>4</v>
      </c>
      <c r="M52" s="32">
        <f t="shared" si="20"/>
        <v>0</v>
      </c>
      <c r="N52" s="32">
        <f t="shared" si="20"/>
        <v>1.3333333333333333</v>
      </c>
      <c r="O52" s="32">
        <f t="shared" si="20"/>
        <v>2.222222222222222</v>
      </c>
      <c r="P52" s="32">
        <f t="shared" si="20"/>
        <v>136.88888888888889</v>
      </c>
      <c r="Q52" s="32">
        <f t="shared" si="20"/>
        <v>68.44444444444444</v>
      </c>
    </row>
    <row r="53" spans="1:17" ht="21.75" customHeight="1">
      <c r="A53" s="5" t="s">
        <v>9</v>
      </c>
      <c r="B53" s="4">
        <v>26</v>
      </c>
      <c r="C53" s="4">
        <v>55</v>
      </c>
      <c r="D53" s="4">
        <f>SUM(B53:C53)</f>
        <v>81</v>
      </c>
      <c r="E53" s="4">
        <v>0</v>
      </c>
      <c r="F53" s="4">
        <v>0</v>
      </c>
      <c r="G53" s="14">
        <f t="shared" si="18"/>
        <v>0</v>
      </c>
      <c r="H53" s="4">
        <v>13</v>
      </c>
      <c r="I53" s="4">
        <v>9</v>
      </c>
      <c r="J53" s="4">
        <f>SUM(H53:I53)</f>
        <v>22</v>
      </c>
      <c r="K53" s="4">
        <f>J53*10/6</f>
        <v>36.666666666666664</v>
      </c>
      <c r="L53" s="4">
        <v>4</v>
      </c>
      <c r="M53" s="4">
        <v>0</v>
      </c>
      <c r="N53" s="14">
        <f t="shared" si="19"/>
        <v>1.3333333333333333</v>
      </c>
      <c r="O53" s="4">
        <f>N53*10/6</f>
        <v>2.222222222222222</v>
      </c>
      <c r="P53" s="14">
        <f>D53+G53+K53+O53</f>
        <v>119.88888888888889</v>
      </c>
      <c r="Q53" s="4">
        <f>P53/2</f>
        <v>59.94444444444444</v>
      </c>
    </row>
    <row r="54" spans="1:17" ht="21.75" customHeight="1">
      <c r="A54" s="17" t="s">
        <v>63</v>
      </c>
      <c r="B54" s="18">
        <v>0</v>
      </c>
      <c r="C54" s="18">
        <v>0</v>
      </c>
      <c r="D54" s="18">
        <f>SUM(B54:C54)</f>
        <v>0</v>
      </c>
      <c r="E54" s="18">
        <v>0</v>
      </c>
      <c r="F54" s="18">
        <v>0</v>
      </c>
      <c r="G54" s="18">
        <f t="shared" si="18"/>
        <v>0</v>
      </c>
      <c r="H54" s="18">
        <v>0</v>
      </c>
      <c r="I54" s="18">
        <v>12</v>
      </c>
      <c r="J54" s="18">
        <f>SUM(H54:I54)</f>
        <v>12</v>
      </c>
      <c r="K54" s="18">
        <f>J54*10/6</f>
        <v>20</v>
      </c>
      <c r="L54" s="18">
        <v>0</v>
      </c>
      <c r="M54" s="18">
        <v>36</v>
      </c>
      <c r="N54" s="18">
        <f t="shared" si="19"/>
        <v>12</v>
      </c>
      <c r="O54" s="18">
        <f>N54*10/6</f>
        <v>20</v>
      </c>
      <c r="P54" s="18">
        <f>D54+G54+K54+O54</f>
        <v>40</v>
      </c>
      <c r="Q54" s="18">
        <f>P54/2</f>
        <v>20</v>
      </c>
    </row>
    <row r="55" spans="1:17" ht="21.75" customHeight="1">
      <c r="A55" s="64" t="s">
        <v>77</v>
      </c>
      <c r="B55" s="65">
        <v>9</v>
      </c>
      <c r="C55" s="65">
        <v>3</v>
      </c>
      <c r="D55" s="50">
        <f>SUM(B55:C55)</f>
        <v>12</v>
      </c>
      <c r="E55" s="65">
        <v>0</v>
      </c>
      <c r="F55" s="65">
        <v>0</v>
      </c>
      <c r="G55" s="65">
        <f t="shared" si="18"/>
        <v>0</v>
      </c>
      <c r="H55" s="65">
        <v>0</v>
      </c>
      <c r="I55" s="65">
        <v>3</v>
      </c>
      <c r="J55" s="50">
        <f>SUM(H55:I55)</f>
        <v>3</v>
      </c>
      <c r="K55" s="65">
        <f>J55*10/6</f>
        <v>5</v>
      </c>
      <c r="L55" s="65">
        <v>0</v>
      </c>
      <c r="M55" s="65">
        <v>0</v>
      </c>
      <c r="N55" s="65">
        <f t="shared" si="19"/>
        <v>0</v>
      </c>
      <c r="O55" s="65">
        <f>N55*10/6</f>
        <v>0</v>
      </c>
      <c r="P55" s="65">
        <f>D55+G55+K55+O55</f>
        <v>17</v>
      </c>
      <c r="Q55" s="50">
        <f>P55/2</f>
        <v>8.5</v>
      </c>
    </row>
    <row r="56" spans="1:17" ht="21.75" customHeight="1">
      <c r="A56" s="21" t="s">
        <v>37</v>
      </c>
      <c r="B56" s="22">
        <f aca="true" t="shared" si="21" ref="B56:Q56">B57</f>
        <v>61</v>
      </c>
      <c r="C56" s="22">
        <f t="shared" si="21"/>
        <v>58</v>
      </c>
      <c r="D56" s="22">
        <f t="shared" si="21"/>
        <v>119</v>
      </c>
      <c r="E56" s="22">
        <f t="shared" si="21"/>
        <v>0</v>
      </c>
      <c r="F56" s="22">
        <f t="shared" si="21"/>
        <v>2</v>
      </c>
      <c r="G56" s="22">
        <f t="shared" si="21"/>
        <v>0.6666666666666666</v>
      </c>
      <c r="H56" s="22">
        <f t="shared" si="21"/>
        <v>0</v>
      </c>
      <c r="I56" s="22">
        <f t="shared" si="21"/>
        <v>0</v>
      </c>
      <c r="J56" s="22">
        <f t="shared" si="21"/>
        <v>0</v>
      </c>
      <c r="K56" s="22">
        <f t="shared" si="21"/>
        <v>0</v>
      </c>
      <c r="L56" s="22">
        <f t="shared" si="21"/>
        <v>0</v>
      </c>
      <c r="M56" s="22">
        <f t="shared" si="21"/>
        <v>0</v>
      </c>
      <c r="N56" s="22">
        <f t="shared" si="21"/>
        <v>0</v>
      </c>
      <c r="O56" s="22">
        <f t="shared" si="21"/>
        <v>0</v>
      </c>
      <c r="P56" s="22">
        <f t="shared" si="21"/>
        <v>119.66666666666667</v>
      </c>
      <c r="Q56" s="22">
        <f t="shared" si="21"/>
        <v>59.833333333333336</v>
      </c>
    </row>
    <row r="57" spans="1:17" ht="21.75" customHeight="1">
      <c r="A57" s="5" t="s">
        <v>38</v>
      </c>
      <c r="B57" s="4">
        <v>61</v>
      </c>
      <c r="C57" s="4">
        <v>58</v>
      </c>
      <c r="D57" s="4">
        <f>SUM(B57:C57)</f>
        <v>119</v>
      </c>
      <c r="E57" s="4">
        <v>0</v>
      </c>
      <c r="F57" s="4">
        <v>2</v>
      </c>
      <c r="G57" s="14">
        <f t="shared" si="18"/>
        <v>0.6666666666666666</v>
      </c>
      <c r="H57" s="4">
        <v>0</v>
      </c>
      <c r="I57" s="4">
        <v>0</v>
      </c>
      <c r="J57" s="4">
        <f>SUM(H57:I57)</f>
        <v>0</v>
      </c>
      <c r="K57" s="4">
        <f>J57*10/6</f>
        <v>0</v>
      </c>
      <c r="L57" s="4">
        <v>0</v>
      </c>
      <c r="M57" s="4">
        <v>0</v>
      </c>
      <c r="N57" s="14">
        <f t="shared" si="19"/>
        <v>0</v>
      </c>
      <c r="O57" s="4">
        <f>N57*10/6</f>
        <v>0</v>
      </c>
      <c r="P57" s="14">
        <f>D57+G57+K57+O57</f>
        <v>119.66666666666667</v>
      </c>
      <c r="Q57" s="4">
        <f>P57/2</f>
        <v>59.833333333333336</v>
      </c>
    </row>
    <row r="58" spans="1:17" ht="21.75" customHeight="1">
      <c r="A58" s="21" t="s">
        <v>10</v>
      </c>
      <c r="B58" s="75">
        <f aca="true" t="shared" si="22" ref="B58:Q58">SUM(B59:B62)</f>
        <v>275</v>
      </c>
      <c r="C58" s="75">
        <f t="shared" si="22"/>
        <v>262</v>
      </c>
      <c r="D58" s="75">
        <f t="shared" si="22"/>
        <v>537</v>
      </c>
      <c r="E58" s="75">
        <f t="shared" si="22"/>
        <v>318</v>
      </c>
      <c r="F58" s="75">
        <f t="shared" si="22"/>
        <v>337</v>
      </c>
      <c r="G58" s="75">
        <f t="shared" si="22"/>
        <v>218.33333333333334</v>
      </c>
      <c r="H58" s="75">
        <f t="shared" si="22"/>
        <v>0</v>
      </c>
      <c r="I58" s="75">
        <f t="shared" si="22"/>
        <v>0</v>
      </c>
      <c r="J58" s="75">
        <f t="shared" si="22"/>
        <v>0</v>
      </c>
      <c r="K58" s="75">
        <f t="shared" si="22"/>
        <v>0</v>
      </c>
      <c r="L58" s="75">
        <f t="shared" si="22"/>
        <v>0</v>
      </c>
      <c r="M58" s="75">
        <f t="shared" si="22"/>
        <v>0</v>
      </c>
      <c r="N58" s="75">
        <f t="shared" si="22"/>
        <v>0</v>
      </c>
      <c r="O58" s="75">
        <f t="shared" si="22"/>
        <v>0</v>
      </c>
      <c r="P58" s="75">
        <f t="shared" si="22"/>
        <v>755.3333333333334</v>
      </c>
      <c r="Q58" s="75">
        <f t="shared" si="22"/>
        <v>377.6666666666667</v>
      </c>
    </row>
    <row r="59" spans="1:17" ht="21.75" customHeight="1">
      <c r="A59" s="5" t="s">
        <v>11</v>
      </c>
      <c r="B59" s="4">
        <v>72</v>
      </c>
      <c r="C59" s="4">
        <v>62</v>
      </c>
      <c r="D59" s="4">
        <f>SUM(B59:C59)</f>
        <v>134</v>
      </c>
      <c r="E59" s="4">
        <v>59</v>
      </c>
      <c r="F59" s="4">
        <v>59</v>
      </c>
      <c r="G59" s="14">
        <f t="shared" si="18"/>
        <v>39.333333333333336</v>
      </c>
      <c r="H59" s="4">
        <v>0</v>
      </c>
      <c r="I59" s="4">
        <v>0</v>
      </c>
      <c r="J59" s="4">
        <f>SUM(H59:I59)</f>
        <v>0</v>
      </c>
      <c r="K59" s="4">
        <f>J59*10/6</f>
        <v>0</v>
      </c>
      <c r="L59" s="4">
        <v>0</v>
      </c>
      <c r="M59" s="4">
        <v>0</v>
      </c>
      <c r="N59" s="14">
        <f t="shared" si="19"/>
        <v>0</v>
      </c>
      <c r="O59" s="4">
        <f>N59*10/6</f>
        <v>0</v>
      </c>
      <c r="P59" s="14">
        <f>D59+G59+K59+O59</f>
        <v>173.33333333333334</v>
      </c>
      <c r="Q59" s="4">
        <f>P59/2</f>
        <v>86.66666666666667</v>
      </c>
    </row>
    <row r="60" spans="1:17" ht="21.75" customHeight="1">
      <c r="A60" s="5" t="s">
        <v>12</v>
      </c>
      <c r="B60" s="4">
        <v>122</v>
      </c>
      <c r="C60" s="4">
        <v>113</v>
      </c>
      <c r="D60" s="4">
        <f>SUM(B60:C60)</f>
        <v>235</v>
      </c>
      <c r="E60" s="4">
        <v>107</v>
      </c>
      <c r="F60" s="4">
        <v>94</v>
      </c>
      <c r="G60" s="14">
        <f t="shared" si="18"/>
        <v>67</v>
      </c>
      <c r="H60" s="4">
        <v>0</v>
      </c>
      <c r="I60" s="4">
        <v>0</v>
      </c>
      <c r="J60" s="4">
        <f>SUM(H60:I60)</f>
        <v>0</v>
      </c>
      <c r="K60" s="4">
        <f>J60*10/6</f>
        <v>0</v>
      </c>
      <c r="L60" s="4">
        <v>0</v>
      </c>
      <c r="M60" s="4">
        <v>0</v>
      </c>
      <c r="N60" s="14">
        <f t="shared" si="19"/>
        <v>0</v>
      </c>
      <c r="O60" s="4">
        <f>N60*10/6</f>
        <v>0</v>
      </c>
      <c r="P60" s="14">
        <f>D60+G60+K60+O60</f>
        <v>302</v>
      </c>
      <c r="Q60" s="4">
        <f>P60/2</f>
        <v>151</v>
      </c>
    </row>
    <row r="61" spans="1:17" ht="21.75" customHeight="1">
      <c r="A61" s="5" t="s">
        <v>13</v>
      </c>
      <c r="B61" s="4">
        <v>41</v>
      </c>
      <c r="C61" s="4">
        <v>52</v>
      </c>
      <c r="D61" s="4">
        <f>SUM(B61:C61)</f>
        <v>93</v>
      </c>
      <c r="E61" s="4">
        <v>110</v>
      </c>
      <c r="F61" s="4">
        <v>144</v>
      </c>
      <c r="G61" s="14">
        <f t="shared" si="18"/>
        <v>84.66666666666667</v>
      </c>
      <c r="H61" s="4">
        <v>0</v>
      </c>
      <c r="I61" s="4">
        <v>0</v>
      </c>
      <c r="J61" s="4">
        <f>SUM(H61:I61)</f>
        <v>0</v>
      </c>
      <c r="K61" s="4">
        <f>J61*10/6</f>
        <v>0</v>
      </c>
      <c r="L61" s="4">
        <v>0</v>
      </c>
      <c r="M61" s="4">
        <v>0</v>
      </c>
      <c r="N61" s="14">
        <f t="shared" si="19"/>
        <v>0</v>
      </c>
      <c r="O61" s="4">
        <f>N61*10/6</f>
        <v>0</v>
      </c>
      <c r="P61" s="14">
        <f>D61+G61+K61+O61</f>
        <v>177.66666666666669</v>
      </c>
      <c r="Q61" s="4">
        <f>P61/2</f>
        <v>88.83333333333334</v>
      </c>
    </row>
    <row r="62" spans="1:17" ht="21.75" customHeight="1">
      <c r="A62" s="60" t="s">
        <v>75</v>
      </c>
      <c r="B62" s="13">
        <v>40</v>
      </c>
      <c r="C62" s="13">
        <v>35</v>
      </c>
      <c r="D62" s="13">
        <f>SUM(B62:C62)</f>
        <v>75</v>
      </c>
      <c r="E62" s="13">
        <v>42</v>
      </c>
      <c r="F62" s="13">
        <v>40</v>
      </c>
      <c r="G62" s="13">
        <f t="shared" si="18"/>
        <v>27.333333333333332</v>
      </c>
      <c r="H62" s="13">
        <v>0</v>
      </c>
      <c r="I62" s="13">
        <v>0</v>
      </c>
      <c r="J62" s="13">
        <f>SUM(H62:I62)</f>
        <v>0</v>
      </c>
      <c r="K62" s="13">
        <f>J62*10/6</f>
        <v>0</v>
      </c>
      <c r="L62" s="13">
        <v>0</v>
      </c>
      <c r="M62" s="13">
        <v>0</v>
      </c>
      <c r="N62" s="14">
        <f t="shared" si="19"/>
        <v>0</v>
      </c>
      <c r="O62" s="13">
        <f>N62*10/6</f>
        <v>0</v>
      </c>
      <c r="P62" s="14">
        <f>D62+G62+K62+O62</f>
        <v>102.33333333333333</v>
      </c>
      <c r="Q62" s="13">
        <f>P62/2</f>
        <v>51.166666666666664</v>
      </c>
    </row>
    <row r="63" spans="1:17" ht="22.5" customHeight="1">
      <c r="A63" s="2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2.5" customHeight="1">
      <c r="A64" s="3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2.5" customHeight="1">
      <c r="A65" s="3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9.5" customHeight="1">
      <c r="A66" s="77" t="s">
        <v>105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ht="19.5" customHeight="1">
      <c r="A67" s="1"/>
      <c r="B67" s="80" t="s">
        <v>95</v>
      </c>
      <c r="C67" s="78"/>
      <c r="D67" s="78"/>
      <c r="E67" s="78"/>
      <c r="F67" s="78"/>
      <c r="G67" s="79"/>
      <c r="H67" s="80" t="s">
        <v>96</v>
      </c>
      <c r="I67" s="78"/>
      <c r="J67" s="78"/>
      <c r="K67" s="78"/>
      <c r="L67" s="78"/>
      <c r="M67" s="78"/>
      <c r="N67" s="79"/>
      <c r="O67" s="29" t="s">
        <v>93</v>
      </c>
      <c r="P67" s="29" t="s">
        <v>0</v>
      </c>
      <c r="Q67" s="37"/>
    </row>
    <row r="68" spans="1:17" ht="19.5" customHeight="1">
      <c r="A68" s="1" t="s">
        <v>1</v>
      </c>
      <c r="B68" s="80" t="s">
        <v>71</v>
      </c>
      <c r="C68" s="79"/>
      <c r="D68" s="29" t="s">
        <v>0</v>
      </c>
      <c r="E68" s="80" t="s">
        <v>72</v>
      </c>
      <c r="F68" s="78"/>
      <c r="G68" s="29" t="s">
        <v>0</v>
      </c>
      <c r="H68" s="80" t="s">
        <v>71</v>
      </c>
      <c r="I68" s="79"/>
      <c r="J68" s="30" t="s">
        <v>0</v>
      </c>
      <c r="K68" s="28" t="s">
        <v>92</v>
      </c>
      <c r="L68" s="80" t="s">
        <v>72</v>
      </c>
      <c r="M68" s="78"/>
      <c r="N68" s="29" t="s">
        <v>0</v>
      </c>
      <c r="O68" s="1" t="s">
        <v>94</v>
      </c>
      <c r="P68" s="1" t="s">
        <v>71</v>
      </c>
      <c r="Q68" s="47" t="s">
        <v>73</v>
      </c>
    </row>
    <row r="69" spans="1:17" ht="19.5" customHeight="1">
      <c r="A69" s="3"/>
      <c r="B69" s="70" t="s">
        <v>103</v>
      </c>
      <c r="C69" s="70" t="s">
        <v>107</v>
      </c>
      <c r="D69" s="71"/>
      <c r="E69" s="70" t="s">
        <v>103</v>
      </c>
      <c r="F69" s="70" t="s">
        <v>107</v>
      </c>
      <c r="G69" s="71" t="s">
        <v>109</v>
      </c>
      <c r="H69" s="70" t="s">
        <v>103</v>
      </c>
      <c r="I69" s="70" t="s">
        <v>107</v>
      </c>
      <c r="J69" s="71"/>
      <c r="K69" s="71" t="s">
        <v>74</v>
      </c>
      <c r="L69" s="70" t="s">
        <v>103</v>
      </c>
      <c r="M69" s="70" t="s">
        <v>107</v>
      </c>
      <c r="N69" s="71" t="s">
        <v>109</v>
      </c>
      <c r="O69" s="8" t="s">
        <v>74</v>
      </c>
      <c r="P69" s="8" t="s">
        <v>74</v>
      </c>
      <c r="Q69" s="72"/>
    </row>
    <row r="70" spans="1:17" ht="19.5" customHeight="1">
      <c r="A70" s="23" t="s">
        <v>24</v>
      </c>
      <c r="B70" s="43">
        <f aca="true" t="shared" si="23" ref="B70:Q70">B71+B79+B81+B94+B96</f>
        <v>883.85</v>
      </c>
      <c r="C70" s="43">
        <f t="shared" si="23"/>
        <v>951.71</v>
      </c>
      <c r="D70" s="43">
        <f t="shared" si="23"/>
        <v>1835.56</v>
      </c>
      <c r="E70" s="43">
        <f t="shared" si="23"/>
        <v>268</v>
      </c>
      <c r="F70" s="43">
        <f t="shared" si="23"/>
        <v>177</v>
      </c>
      <c r="G70" s="43">
        <f t="shared" si="23"/>
        <v>148.33333333333334</v>
      </c>
      <c r="H70" s="43">
        <f t="shared" si="23"/>
        <v>0</v>
      </c>
      <c r="I70" s="43">
        <f t="shared" si="23"/>
        <v>15</v>
      </c>
      <c r="J70" s="43">
        <f t="shared" si="23"/>
        <v>15</v>
      </c>
      <c r="K70" s="43">
        <f t="shared" si="23"/>
        <v>24.999999999999996</v>
      </c>
      <c r="L70" s="43">
        <f t="shared" si="23"/>
        <v>57</v>
      </c>
      <c r="M70" s="43">
        <f t="shared" si="23"/>
        <v>4</v>
      </c>
      <c r="N70" s="43">
        <f t="shared" si="23"/>
        <v>20.333333333333336</v>
      </c>
      <c r="O70" s="43">
        <f t="shared" si="23"/>
        <v>33.888888888888886</v>
      </c>
      <c r="P70" s="43">
        <f t="shared" si="23"/>
        <v>2042.7822222222221</v>
      </c>
      <c r="Q70" s="43">
        <f t="shared" si="23"/>
        <v>1021.3911111111111</v>
      </c>
    </row>
    <row r="71" spans="1:17" ht="19.5" customHeight="1">
      <c r="A71" s="2" t="s">
        <v>48</v>
      </c>
      <c r="B71" s="32">
        <f aca="true" t="shared" si="24" ref="B71:Q71">SUM(B72:B78)</f>
        <v>237.85</v>
      </c>
      <c r="C71" s="32">
        <f t="shared" si="24"/>
        <v>272.71</v>
      </c>
      <c r="D71" s="32">
        <f t="shared" si="24"/>
        <v>510.55999999999995</v>
      </c>
      <c r="E71" s="32">
        <f t="shared" si="24"/>
        <v>38</v>
      </c>
      <c r="F71" s="32">
        <f t="shared" si="24"/>
        <v>29</v>
      </c>
      <c r="G71" s="32">
        <f t="shared" si="24"/>
        <v>22.333333333333332</v>
      </c>
      <c r="H71" s="32">
        <f t="shared" si="24"/>
        <v>0</v>
      </c>
      <c r="I71" s="32">
        <f t="shared" si="24"/>
        <v>0</v>
      </c>
      <c r="J71" s="32">
        <f t="shared" si="24"/>
        <v>0</v>
      </c>
      <c r="K71" s="32">
        <f t="shared" si="24"/>
        <v>0</v>
      </c>
      <c r="L71" s="32">
        <f t="shared" si="24"/>
        <v>0</v>
      </c>
      <c r="M71" s="32">
        <f t="shared" si="24"/>
        <v>0</v>
      </c>
      <c r="N71" s="32">
        <f t="shared" si="24"/>
        <v>0</v>
      </c>
      <c r="O71" s="32">
        <f t="shared" si="24"/>
        <v>0</v>
      </c>
      <c r="P71" s="32">
        <f t="shared" si="24"/>
        <v>532.8933333333332</v>
      </c>
      <c r="Q71" s="32">
        <f t="shared" si="24"/>
        <v>266.4466666666666</v>
      </c>
    </row>
    <row r="72" spans="1:17" ht="19.5" customHeight="1">
      <c r="A72" s="5" t="s">
        <v>32</v>
      </c>
      <c r="B72" s="4">
        <v>91.71</v>
      </c>
      <c r="C72" s="4">
        <v>97.57</v>
      </c>
      <c r="D72" s="4">
        <f aca="true" t="shared" si="25" ref="D72:D78">SUM(B72:C72)</f>
        <v>189.27999999999997</v>
      </c>
      <c r="E72" s="4">
        <v>5</v>
      </c>
      <c r="F72" s="4">
        <v>9</v>
      </c>
      <c r="G72" s="4">
        <f>SUM(E72:F72)/3</f>
        <v>4.666666666666667</v>
      </c>
      <c r="H72" s="4">
        <v>0</v>
      </c>
      <c r="I72" s="4">
        <v>0</v>
      </c>
      <c r="J72" s="4">
        <f aca="true" t="shared" si="26" ref="J72:J78">SUM(H72:I72)</f>
        <v>0</v>
      </c>
      <c r="K72" s="4">
        <f aca="true" t="shared" si="27" ref="K72:K78">J72*10/6</f>
        <v>0</v>
      </c>
      <c r="L72" s="4">
        <v>0</v>
      </c>
      <c r="M72" s="4">
        <v>0</v>
      </c>
      <c r="N72" s="4">
        <f>SUM(L72:M72)/3</f>
        <v>0</v>
      </c>
      <c r="O72" s="4">
        <f aca="true" t="shared" si="28" ref="O72:O78">N72*10/6</f>
        <v>0</v>
      </c>
      <c r="P72" s="4">
        <f aca="true" t="shared" si="29" ref="P72:P78">D72+G72+K72+O72</f>
        <v>193.94666666666663</v>
      </c>
      <c r="Q72" s="4">
        <f aca="true" t="shared" si="30" ref="Q72:Q78">P72/2</f>
        <v>96.97333333333331</v>
      </c>
    </row>
    <row r="73" spans="1:17" ht="19.5" customHeight="1">
      <c r="A73" s="5" t="s">
        <v>25</v>
      </c>
      <c r="B73" s="4">
        <v>15</v>
      </c>
      <c r="C73" s="4">
        <v>29</v>
      </c>
      <c r="D73" s="4">
        <f t="shared" si="25"/>
        <v>44</v>
      </c>
      <c r="E73" s="4">
        <v>0</v>
      </c>
      <c r="F73" s="4">
        <v>6</v>
      </c>
      <c r="G73" s="4">
        <f aca="true" t="shared" si="31" ref="G73:G89">SUM(E73:F73)/3</f>
        <v>2</v>
      </c>
      <c r="H73" s="4">
        <v>0</v>
      </c>
      <c r="I73" s="4">
        <v>0</v>
      </c>
      <c r="J73" s="4">
        <f t="shared" si="26"/>
        <v>0</v>
      </c>
      <c r="K73" s="4">
        <f t="shared" si="27"/>
        <v>0</v>
      </c>
      <c r="L73" s="4">
        <v>0</v>
      </c>
      <c r="M73" s="4">
        <v>0</v>
      </c>
      <c r="N73" s="4">
        <f aca="true" t="shared" si="32" ref="N73:N78">SUM(L73:M73)/3</f>
        <v>0</v>
      </c>
      <c r="O73" s="4">
        <f t="shared" si="28"/>
        <v>0</v>
      </c>
      <c r="P73" s="4">
        <f t="shared" si="29"/>
        <v>46</v>
      </c>
      <c r="Q73" s="4">
        <f t="shared" si="30"/>
        <v>23</v>
      </c>
    </row>
    <row r="74" spans="1:17" ht="19.5" customHeight="1">
      <c r="A74" s="5" t="s">
        <v>26</v>
      </c>
      <c r="B74" s="4">
        <v>18</v>
      </c>
      <c r="C74" s="4">
        <v>12</v>
      </c>
      <c r="D74" s="4">
        <f t="shared" si="25"/>
        <v>30</v>
      </c>
      <c r="E74" s="4">
        <v>0</v>
      </c>
      <c r="F74" s="4">
        <v>0</v>
      </c>
      <c r="G74" s="4">
        <f t="shared" si="31"/>
        <v>0</v>
      </c>
      <c r="H74" s="4">
        <v>0</v>
      </c>
      <c r="I74" s="4">
        <v>0</v>
      </c>
      <c r="J74" s="4">
        <f t="shared" si="26"/>
        <v>0</v>
      </c>
      <c r="K74" s="4">
        <f t="shared" si="27"/>
        <v>0</v>
      </c>
      <c r="L74" s="4">
        <v>0</v>
      </c>
      <c r="M74" s="4">
        <v>0</v>
      </c>
      <c r="N74" s="4">
        <f t="shared" si="32"/>
        <v>0</v>
      </c>
      <c r="O74" s="4">
        <f t="shared" si="28"/>
        <v>0</v>
      </c>
      <c r="P74" s="4">
        <f t="shared" si="29"/>
        <v>30</v>
      </c>
      <c r="Q74" s="4">
        <f t="shared" si="30"/>
        <v>15</v>
      </c>
    </row>
    <row r="75" spans="1:17" ht="19.5" customHeight="1">
      <c r="A75" s="5" t="s">
        <v>35</v>
      </c>
      <c r="B75" s="4">
        <v>50.14</v>
      </c>
      <c r="C75" s="4">
        <v>47.14</v>
      </c>
      <c r="D75" s="4">
        <f t="shared" si="25"/>
        <v>97.28</v>
      </c>
      <c r="E75" s="4">
        <v>29</v>
      </c>
      <c r="F75" s="4">
        <v>8</v>
      </c>
      <c r="G75" s="4">
        <f t="shared" si="31"/>
        <v>12.333333333333334</v>
      </c>
      <c r="H75" s="4">
        <v>0</v>
      </c>
      <c r="I75" s="4">
        <v>0</v>
      </c>
      <c r="J75" s="4">
        <f t="shared" si="26"/>
        <v>0</v>
      </c>
      <c r="K75" s="4">
        <f t="shared" si="27"/>
        <v>0</v>
      </c>
      <c r="L75" s="4">
        <v>0</v>
      </c>
      <c r="M75" s="4">
        <v>0</v>
      </c>
      <c r="N75" s="4">
        <f t="shared" si="32"/>
        <v>0</v>
      </c>
      <c r="O75" s="4">
        <f t="shared" si="28"/>
        <v>0</v>
      </c>
      <c r="P75" s="4">
        <f t="shared" si="29"/>
        <v>109.61333333333333</v>
      </c>
      <c r="Q75" s="4">
        <f t="shared" si="30"/>
        <v>54.806666666666665</v>
      </c>
    </row>
    <row r="76" spans="1:17" ht="19.5" customHeight="1">
      <c r="A76" s="56" t="s">
        <v>36</v>
      </c>
      <c r="B76" s="14">
        <v>54</v>
      </c>
      <c r="C76" s="14">
        <v>63</v>
      </c>
      <c r="D76" s="4">
        <f t="shared" si="25"/>
        <v>117</v>
      </c>
      <c r="E76" s="14">
        <v>4</v>
      </c>
      <c r="F76" s="14">
        <v>6</v>
      </c>
      <c r="G76" s="4">
        <f t="shared" si="31"/>
        <v>3.3333333333333335</v>
      </c>
      <c r="H76" s="14">
        <v>0</v>
      </c>
      <c r="I76" s="14">
        <v>0</v>
      </c>
      <c r="J76" s="4">
        <f t="shared" si="26"/>
        <v>0</v>
      </c>
      <c r="K76" s="4">
        <f t="shared" si="27"/>
        <v>0</v>
      </c>
      <c r="L76" s="14">
        <v>0</v>
      </c>
      <c r="M76" s="14">
        <v>0</v>
      </c>
      <c r="N76" s="4">
        <f t="shared" si="32"/>
        <v>0</v>
      </c>
      <c r="O76" s="4">
        <f t="shared" si="28"/>
        <v>0</v>
      </c>
      <c r="P76" s="4">
        <f t="shared" si="29"/>
        <v>120.33333333333333</v>
      </c>
      <c r="Q76" s="4">
        <f t="shared" si="30"/>
        <v>60.166666666666664</v>
      </c>
    </row>
    <row r="77" spans="1:17" ht="19.5" customHeight="1">
      <c r="A77" s="5" t="s">
        <v>104</v>
      </c>
      <c r="B77" s="4">
        <v>0</v>
      </c>
      <c r="C77" s="4">
        <v>6</v>
      </c>
      <c r="D77" s="4">
        <f t="shared" si="25"/>
        <v>6</v>
      </c>
      <c r="E77" s="4">
        <v>0</v>
      </c>
      <c r="F77" s="4">
        <v>0</v>
      </c>
      <c r="G77" s="4">
        <f t="shared" si="31"/>
        <v>0</v>
      </c>
      <c r="H77" s="4">
        <v>0</v>
      </c>
      <c r="I77" s="4">
        <v>0</v>
      </c>
      <c r="J77" s="4">
        <f t="shared" si="26"/>
        <v>0</v>
      </c>
      <c r="K77" s="4">
        <f t="shared" si="27"/>
        <v>0</v>
      </c>
      <c r="L77" s="4">
        <v>0</v>
      </c>
      <c r="M77" s="4">
        <v>0</v>
      </c>
      <c r="N77" s="4">
        <f t="shared" si="32"/>
        <v>0</v>
      </c>
      <c r="O77" s="4">
        <f t="shared" si="28"/>
        <v>0</v>
      </c>
      <c r="P77" s="4">
        <f t="shared" si="29"/>
        <v>6</v>
      </c>
      <c r="Q77" s="4">
        <f t="shared" si="30"/>
        <v>3</v>
      </c>
    </row>
    <row r="78" spans="1:17" ht="19.5" customHeight="1">
      <c r="A78" s="56" t="s">
        <v>91</v>
      </c>
      <c r="B78" s="14">
        <v>9</v>
      </c>
      <c r="C78" s="14">
        <v>18</v>
      </c>
      <c r="D78" s="14">
        <f t="shared" si="25"/>
        <v>27</v>
      </c>
      <c r="E78" s="14">
        <v>0</v>
      </c>
      <c r="F78" s="14">
        <v>0</v>
      </c>
      <c r="G78" s="4">
        <f t="shared" si="31"/>
        <v>0</v>
      </c>
      <c r="H78" s="14">
        <v>0</v>
      </c>
      <c r="I78" s="14">
        <v>0</v>
      </c>
      <c r="J78" s="14">
        <f t="shared" si="26"/>
        <v>0</v>
      </c>
      <c r="K78" s="14">
        <f t="shared" si="27"/>
        <v>0</v>
      </c>
      <c r="L78" s="14">
        <v>0</v>
      </c>
      <c r="M78" s="14">
        <v>0</v>
      </c>
      <c r="N78" s="4">
        <f t="shared" si="32"/>
        <v>0</v>
      </c>
      <c r="O78" s="14">
        <f t="shared" si="28"/>
        <v>0</v>
      </c>
      <c r="P78" s="4">
        <f t="shared" si="29"/>
        <v>27</v>
      </c>
      <c r="Q78" s="14">
        <f t="shared" si="30"/>
        <v>13.5</v>
      </c>
    </row>
    <row r="79" spans="1:17" ht="19.5" customHeight="1">
      <c r="A79" s="2" t="s">
        <v>51</v>
      </c>
      <c r="B79" s="10">
        <f aca="true" t="shared" si="33" ref="B79:Q79">B80</f>
        <v>44</v>
      </c>
      <c r="C79" s="10">
        <f t="shared" si="33"/>
        <v>44</v>
      </c>
      <c r="D79" s="10">
        <f t="shared" si="33"/>
        <v>88</v>
      </c>
      <c r="E79" s="10">
        <f t="shared" si="33"/>
        <v>26</v>
      </c>
      <c r="F79" s="10">
        <f t="shared" si="33"/>
        <v>20</v>
      </c>
      <c r="G79" s="10">
        <f t="shared" si="33"/>
        <v>15.333333333333334</v>
      </c>
      <c r="H79" s="10">
        <f t="shared" si="33"/>
        <v>0</v>
      </c>
      <c r="I79" s="10">
        <f t="shared" si="33"/>
        <v>0</v>
      </c>
      <c r="J79" s="10">
        <f t="shared" si="33"/>
        <v>0</v>
      </c>
      <c r="K79" s="10">
        <f t="shared" si="33"/>
        <v>0</v>
      </c>
      <c r="L79" s="10">
        <f t="shared" si="33"/>
        <v>0</v>
      </c>
      <c r="M79" s="10">
        <f t="shared" si="33"/>
        <v>0</v>
      </c>
      <c r="N79" s="10">
        <f t="shared" si="33"/>
        <v>0</v>
      </c>
      <c r="O79" s="10">
        <f t="shared" si="33"/>
        <v>0</v>
      </c>
      <c r="P79" s="10">
        <f t="shared" si="33"/>
        <v>103.33333333333333</v>
      </c>
      <c r="Q79" s="10">
        <f t="shared" si="33"/>
        <v>51.666666666666664</v>
      </c>
    </row>
    <row r="80" spans="1:17" ht="19.5" customHeight="1">
      <c r="A80" s="56" t="s">
        <v>33</v>
      </c>
      <c r="B80" s="14">
        <v>44</v>
      </c>
      <c r="C80" s="14">
        <v>44</v>
      </c>
      <c r="D80" s="14">
        <f>SUM(B80:C80)</f>
        <v>88</v>
      </c>
      <c r="E80" s="14">
        <v>26</v>
      </c>
      <c r="F80" s="14">
        <v>20</v>
      </c>
      <c r="G80" s="4">
        <f t="shared" si="31"/>
        <v>15.333333333333334</v>
      </c>
      <c r="H80" s="14">
        <v>0</v>
      </c>
      <c r="I80" s="14">
        <v>0</v>
      </c>
      <c r="J80" s="14">
        <f>SUM(H80:I80)</f>
        <v>0</v>
      </c>
      <c r="K80" s="14">
        <f>J80*10/6</f>
        <v>0</v>
      </c>
      <c r="L80" s="14">
        <v>0</v>
      </c>
      <c r="M80" s="14">
        <v>0</v>
      </c>
      <c r="N80" s="4">
        <f>SUM(L80:M80)/3</f>
        <v>0</v>
      </c>
      <c r="O80" s="4">
        <f>N80*10/6</f>
        <v>0</v>
      </c>
      <c r="P80" s="4">
        <f>D80+G80+K80+O80</f>
        <v>103.33333333333333</v>
      </c>
      <c r="Q80" s="4">
        <f>P80/2</f>
        <v>51.666666666666664</v>
      </c>
    </row>
    <row r="81" spans="1:17" ht="19.5" customHeight="1">
      <c r="A81" s="2" t="s">
        <v>49</v>
      </c>
      <c r="B81" s="10">
        <f aca="true" t="shared" si="34" ref="B81:Q81">B82+B84+B86+B87+B88+B89</f>
        <v>269</v>
      </c>
      <c r="C81" s="10">
        <f t="shared" si="34"/>
        <v>281</v>
      </c>
      <c r="D81" s="10">
        <f t="shared" si="34"/>
        <v>550</v>
      </c>
      <c r="E81" s="10">
        <f t="shared" si="34"/>
        <v>96</v>
      </c>
      <c r="F81" s="10">
        <f t="shared" si="34"/>
        <v>76</v>
      </c>
      <c r="G81" s="10">
        <f t="shared" si="34"/>
        <v>57.333333333333336</v>
      </c>
      <c r="H81" s="10">
        <f t="shared" si="34"/>
        <v>0</v>
      </c>
      <c r="I81" s="10">
        <f t="shared" si="34"/>
        <v>13</v>
      </c>
      <c r="J81" s="10">
        <f t="shared" si="34"/>
        <v>13</v>
      </c>
      <c r="K81" s="10">
        <f t="shared" si="34"/>
        <v>21.666666666666664</v>
      </c>
      <c r="L81" s="10">
        <f t="shared" si="34"/>
        <v>14</v>
      </c>
      <c r="M81" s="10">
        <f t="shared" si="34"/>
        <v>4</v>
      </c>
      <c r="N81" s="10">
        <f t="shared" si="34"/>
        <v>6</v>
      </c>
      <c r="O81" s="10">
        <f t="shared" si="34"/>
        <v>10</v>
      </c>
      <c r="P81" s="10">
        <f t="shared" si="34"/>
        <v>639</v>
      </c>
      <c r="Q81" s="10">
        <f t="shared" si="34"/>
        <v>319.5</v>
      </c>
    </row>
    <row r="82" spans="1:17" ht="19.5" customHeight="1">
      <c r="A82" s="5" t="s">
        <v>30</v>
      </c>
      <c r="B82" s="4">
        <v>156</v>
      </c>
      <c r="C82" s="4">
        <v>150</v>
      </c>
      <c r="D82" s="4">
        <f aca="true" t="shared" si="35" ref="D82:D89">SUM(B82:C82)</f>
        <v>306</v>
      </c>
      <c r="E82" s="4">
        <v>38</v>
      </c>
      <c r="F82" s="4">
        <v>16</v>
      </c>
      <c r="G82" s="4">
        <f t="shared" si="31"/>
        <v>18</v>
      </c>
      <c r="H82" s="4">
        <v>0</v>
      </c>
      <c r="I82" s="4">
        <v>11</v>
      </c>
      <c r="J82" s="4">
        <f aca="true" t="shared" si="36" ref="J82:J89">SUM(H82:I82)</f>
        <v>11</v>
      </c>
      <c r="K82" s="4">
        <f aca="true" t="shared" si="37" ref="K82:K89">J82*10/6</f>
        <v>18.333333333333332</v>
      </c>
      <c r="L82" s="4">
        <v>0</v>
      </c>
      <c r="M82" s="4">
        <v>0</v>
      </c>
      <c r="N82" s="4">
        <f>SUM(L82:M82)/3</f>
        <v>0</v>
      </c>
      <c r="O82" s="4">
        <f aca="true" t="shared" si="38" ref="O82:O89">N82*10/6</f>
        <v>0</v>
      </c>
      <c r="P82" s="4">
        <f aca="true" t="shared" si="39" ref="P82:P89">D82+G82+K82+O82</f>
        <v>342.3333333333333</v>
      </c>
      <c r="Q82" s="4">
        <f aca="true" t="shared" si="40" ref="Q82:Q89">P82/2</f>
        <v>171.16666666666666</v>
      </c>
    </row>
    <row r="83" spans="1:17" ht="19.5" customHeight="1">
      <c r="A83" s="11" t="s">
        <v>87</v>
      </c>
      <c r="B83" s="12">
        <v>0</v>
      </c>
      <c r="C83" s="12">
        <v>0</v>
      </c>
      <c r="D83" s="12">
        <f t="shared" si="35"/>
        <v>0</v>
      </c>
      <c r="E83" s="12">
        <v>0</v>
      </c>
      <c r="F83" s="12">
        <v>9</v>
      </c>
      <c r="G83" s="12">
        <f t="shared" si="31"/>
        <v>3</v>
      </c>
      <c r="H83" s="12">
        <v>0</v>
      </c>
      <c r="I83" s="12">
        <v>0</v>
      </c>
      <c r="J83" s="12">
        <f t="shared" si="36"/>
        <v>0</v>
      </c>
      <c r="K83" s="12">
        <f t="shared" si="37"/>
        <v>0</v>
      </c>
      <c r="L83" s="12">
        <v>0</v>
      </c>
      <c r="M83" s="12">
        <v>0</v>
      </c>
      <c r="N83" s="12">
        <f aca="true" t="shared" si="41" ref="N83:N89">SUM(L83:M83)/3</f>
        <v>0</v>
      </c>
      <c r="O83" s="12">
        <f t="shared" si="38"/>
        <v>0</v>
      </c>
      <c r="P83" s="12">
        <f t="shared" si="39"/>
        <v>3</v>
      </c>
      <c r="Q83" s="12">
        <f t="shared" si="40"/>
        <v>1.5</v>
      </c>
    </row>
    <row r="84" spans="1:17" ht="19.5" customHeight="1">
      <c r="A84" s="5" t="s">
        <v>34</v>
      </c>
      <c r="B84" s="4">
        <v>6</v>
      </c>
      <c r="C84" s="4">
        <v>14</v>
      </c>
      <c r="D84" s="4">
        <f t="shared" si="35"/>
        <v>20</v>
      </c>
      <c r="E84" s="4">
        <v>0</v>
      </c>
      <c r="F84" s="4">
        <v>0</v>
      </c>
      <c r="G84" s="4">
        <f t="shared" si="31"/>
        <v>0</v>
      </c>
      <c r="H84" s="4">
        <v>0</v>
      </c>
      <c r="I84" s="4">
        <v>2</v>
      </c>
      <c r="J84" s="4">
        <f t="shared" si="36"/>
        <v>2</v>
      </c>
      <c r="K84" s="4">
        <f t="shared" si="37"/>
        <v>3.3333333333333335</v>
      </c>
      <c r="L84" s="4">
        <v>14</v>
      </c>
      <c r="M84" s="4">
        <v>4</v>
      </c>
      <c r="N84" s="4">
        <f t="shared" si="41"/>
        <v>6</v>
      </c>
      <c r="O84" s="4">
        <f t="shared" si="38"/>
        <v>10</v>
      </c>
      <c r="P84" s="4">
        <f t="shared" si="39"/>
        <v>33.33333333333333</v>
      </c>
      <c r="Q84" s="4">
        <f t="shared" si="40"/>
        <v>16.666666666666664</v>
      </c>
    </row>
    <row r="85" spans="1:17" ht="19.5" customHeight="1">
      <c r="A85" s="11" t="s">
        <v>46</v>
      </c>
      <c r="B85" s="12">
        <v>0</v>
      </c>
      <c r="C85" s="12">
        <v>0</v>
      </c>
      <c r="D85" s="12">
        <f t="shared" si="35"/>
        <v>0</v>
      </c>
      <c r="E85" s="12">
        <v>0</v>
      </c>
      <c r="F85" s="12">
        <v>0</v>
      </c>
      <c r="G85" s="12">
        <f t="shared" si="31"/>
        <v>0</v>
      </c>
      <c r="H85" s="12">
        <v>0</v>
      </c>
      <c r="I85" s="12">
        <v>0</v>
      </c>
      <c r="J85" s="12">
        <f t="shared" si="36"/>
        <v>0</v>
      </c>
      <c r="K85" s="12">
        <f t="shared" si="37"/>
        <v>0</v>
      </c>
      <c r="L85" s="12">
        <v>0</v>
      </c>
      <c r="M85" s="12">
        <v>54</v>
      </c>
      <c r="N85" s="12">
        <f t="shared" si="41"/>
        <v>18</v>
      </c>
      <c r="O85" s="12">
        <f t="shared" si="38"/>
        <v>30</v>
      </c>
      <c r="P85" s="12">
        <f t="shared" si="39"/>
        <v>30</v>
      </c>
      <c r="Q85" s="12">
        <f t="shared" si="40"/>
        <v>15</v>
      </c>
    </row>
    <row r="86" spans="1:17" ht="19.5" customHeight="1">
      <c r="A86" s="5" t="s">
        <v>29</v>
      </c>
      <c r="B86" s="4">
        <v>46</v>
      </c>
      <c r="C86" s="4">
        <v>48</v>
      </c>
      <c r="D86" s="4">
        <f t="shared" si="35"/>
        <v>94</v>
      </c>
      <c r="E86" s="4">
        <v>12</v>
      </c>
      <c r="F86" s="4">
        <v>8</v>
      </c>
      <c r="G86" s="4">
        <f t="shared" si="31"/>
        <v>6.666666666666667</v>
      </c>
      <c r="H86" s="4">
        <v>0</v>
      </c>
      <c r="I86" s="4">
        <v>0</v>
      </c>
      <c r="J86" s="4">
        <f t="shared" si="36"/>
        <v>0</v>
      </c>
      <c r="K86" s="4">
        <f t="shared" si="37"/>
        <v>0</v>
      </c>
      <c r="L86" s="4">
        <v>0</v>
      </c>
      <c r="M86" s="4">
        <v>0</v>
      </c>
      <c r="N86" s="4">
        <f t="shared" si="41"/>
        <v>0</v>
      </c>
      <c r="O86" s="4">
        <f t="shared" si="38"/>
        <v>0</v>
      </c>
      <c r="P86" s="4">
        <f t="shared" si="39"/>
        <v>100.66666666666667</v>
      </c>
      <c r="Q86" s="4">
        <f t="shared" si="40"/>
        <v>50.333333333333336</v>
      </c>
    </row>
    <row r="87" spans="1:17" ht="19.5" customHeight="1">
      <c r="A87" s="56" t="s">
        <v>61</v>
      </c>
      <c r="B87" s="4">
        <v>23</v>
      </c>
      <c r="C87" s="4">
        <v>27</v>
      </c>
      <c r="D87" s="4">
        <f t="shared" si="35"/>
        <v>50</v>
      </c>
      <c r="E87" s="4">
        <v>20</v>
      </c>
      <c r="F87" s="4">
        <v>18</v>
      </c>
      <c r="G87" s="4">
        <f t="shared" si="31"/>
        <v>12.666666666666666</v>
      </c>
      <c r="H87" s="4">
        <v>0</v>
      </c>
      <c r="I87" s="4">
        <v>0</v>
      </c>
      <c r="J87" s="4">
        <f t="shared" si="36"/>
        <v>0</v>
      </c>
      <c r="K87" s="4">
        <f t="shared" si="37"/>
        <v>0</v>
      </c>
      <c r="L87" s="4">
        <v>0</v>
      </c>
      <c r="M87" s="4">
        <v>0</v>
      </c>
      <c r="N87" s="4">
        <f t="shared" si="41"/>
        <v>0</v>
      </c>
      <c r="O87" s="4">
        <f t="shared" si="38"/>
        <v>0</v>
      </c>
      <c r="P87" s="4">
        <f t="shared" si="39"/>
        <v>62.666666666666664</v>
      </c>
      <c r="Q87" s="4">
        <f t="shared" si="40"/>
        <v>31.333333333333332</v>
      </c>
    </row>
    <row r="88" spans="1:17" ht="19.5" customHeight="1">
      <c r="A88" s="56" t="s">
        <v>31</v>
      </c>
      <c r="B88" s="4">
        <v>34</v>
      </c>
      <c r="C88" s="4">
        <v>32</v>
      </c>
      <c r="D88" s="4">
        <f t="shared" si="35"/>
        <v>66</v>
      </c>
      <c r="E88" s="4">
        <v>22</v>
      </c>
      <c r="F88" s="4">
        <v>26</v>
      </c>
      <c r="G88" s="4">
        <f t="shared" si="31"/>
        <v>16</v>
      </c>
      <c r="H88" s="4">
        <v>0</v>
      </c>
      <c r="I88" s="4">
        <v>0</v>
      </c>
      <c r="J88" s="4">
        <f t="shared" si="36"/>
        <v>0</v>
      </c>
      <c r="K88" s="4">
        <f t="shared" si="37"/>
        <v>0</v>
      </c>
      <c r="L88" s="4">
        <v>0</v>
      </c>
      <c r="M88" s="4">
        <v>0</v>
      </c>
      <c r="N88" s="4">
        <f t="shared" si="41"/>
        <v>0</v>
      </c>
      <c r="O88" s="4">
        <f t="shared" si="38"/>
        <v>0</v>
      </c>
      <c r="P88" s="4">
        <f t="shared" si="39"/>
        <v>82</v>
      </c>
      <c r="Q88" s="4">
        <f t="shared" si="40"/>
        <v>41</v>
      </c>
    </row>
    <row r="89" spans="1:17" ht="19.5" customHeight="1">
      <c r="A89" s="60" t="s">
        <v>76</v>
      </c>
      <c r="B89" s="13">
        <v>4</v>
      </c>
      <c r="C89" s="13">
        <v>10</v>
      </c>
      <c r="D89" s="13">
        <f t="shared" si="35"/>
        <v>14</v>
      </c>
      <c r="E89" s="13">
        <v>4</v>
      </c>
      <c r="F89" s="13">
        <v>8</v>
      </c>
      <c r="G89" s="13">
        <f t="shared" si="31"/>
        <v>4</v>
      </c>
      <c r="H89" s="13">
        <v>0</v>
      </c>
      <c r="I89" s="13">
        <v>0</v>
      </c>
      <c r="J89" s="13">
        <f t="shared" si="36"/>
        <v>0</v>
      </c>
      <c r="K89" s="13">
        <f t="shared" si="37"/>
        <v>0</v>
      </c>
      <c r="L89" s="13">
        <v>0</v>
      </c>
      <c r="M89" s="13">
        <v>0</v>
      </c>
      <c r="N89" s="13">
        <f t="shared" si="41"/>
        <v>0</v>
      </c>
      <c r="O89" s="13">
        <f t="shared" si="38"/>
        <v>0</v>
      </c>
      <c r="P89" s="13">
        <f t="shared" si="39"/>
        <v>18</v>
      </c>
      <c r="Q89" s="13">
        <f t="shared" si="40"/>
        <v>9</v>
      </c>
    </row>
    <row r="90" spans="1:17" ht="21.75" customHeight="1">
      <c r="A90" s="77" t="s">
        <v>105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ht="21.75" customHeight="1">
      <c r="A91" s="1"/>
      <c r="B91" s="78" t="s">
        <v>95</v>
      </c>
      <c r="C91" s="78"/>
      <c r="D91" s="78"/>
      <c r="E91" s="78"/>
      <c r="F91" s="78"/>
      <c r="G91" s="79"/>
      <c r="H91" s="78" t="s">
        <v>96</v>
      </c>
      <c r="I91" s="78"/>
      <c r="J91" s="78"/>
      <c r="K91" s="78"/>
      <c r="L91" s="78"/>
      <c r="M91" s="78"/>
      <c r="N91" s="79"/>
      <c r="O91" s="29" t="s">
        <v>93</v>
      </c>
      <c r="P91" s="29" t="s">
        <v>0</v>
      </c>
      <c r="Q91" s="37"/>
    </row>
    <row r="92" spans="1:17" ht="21.75" customHeight="1">
      <c r="A92" s="1" t="s">
        <v>1</v>
      </c>
      <c r="B92" s="80" t="s">
        <v>71</v>
      </c>
      <c r="C92" s="79"/>
      <c r="D92" s="29" t="s">
        <v>0</v>
      </c>
      <c r="E92" s="80" t="s">
        <v>72</v>
      </c>
      <c r="F92" s="78"/>
      <c r="G92" s="29" t="s">
        <v>0</v>
      </c>
      <c r="H92" s="80" t="s">
        <v>71</v>
      </c>
      <c r="I92" s="79"/>
      <c r="J92" s="30" t="s">
        <v>0</v>
      </c>
      <c r="K92" s="28" t="s">
        <v>92</v>
      </c>
      <c r="L92" s="80" t="s">
        <v>72</v>
      </c>
      <c r="M92" s="78"/>
      <c r="N92" s="29" t="s">
        <v>0</v>
      </c>
      <c r="O92" s="1" t="s">
        <v>94</v>
      </c>
      <c r="P92" s="1" t="s">
        <v>71</v>
      </c>
      <c r="Q92" s="47" t="s">
        <v>73</v>
      </c>
    </row>
    <row r="93" spans="1:17" ht="21.75" customHeight="1">
      <c r="A93" s="3"/>
      <c r="B93" s="70" t="s">
        <v>103</v>
      </c>
      <c r="C93" s="70" t="s">
        <v>107</v>
      </c>
      <c r="D93" s="71"/>
      <c r="E93" s="70" t="s">
        <v>103</v>
      </c>
      <c r="F93" s="70" t="s">
        <v>107</v>
      </c>
      <c r="G93" s="71" t="s">
        <v>109</v>
      </c>
      <c r="H93" s="70" t="s">
        <v>103</v>
      </c>
      <c r="I93" s="70" t="s">
        <v>107</v>
      </c>
      <c r="J93" s="71"/>
      <c r="K93" s="71" t="s">
        <v>74</v>
      </c>
      <c r="L93" s="70" t="s">
        <v>103</v>
      </c>
      <c r="M93" s="73" t="s">
        <v>107</v>
      </c>
      <c r="N93" s="71" t="s">
        <v>109</v>
      </c>
      <c r="O93" s="8" t="s">
        <v>74</v>
      </c>
      <c r="P93" s="8" t="s">
        <v>74</v>
      </c>
      <c r="Q93" s="72"/>
    </row>
    <row r="94" spans="1:17" ht="21.75" customHeight="1">
      <c r="A94" s="7" t="s">
        <v>50</v>
      </c>
      <c r="B94" s="9">
        <f aca="true" t="shared" si="42" ref="B94:Q94">B95</f>
        <v>291</v>
      </c>
      <c r="C94" s="9">
        <f t="shared" si="42"/>
        <v>315</v>
      </c>
      <c r="D94" s="9">
        <f t="shared" si="42"/>
        <v>606</v>
      </c>
      <c r="E94" s="9">
        <f t="shared" si="42"/>
        <v>66</v>
      </c>
      <c r="F94" s="9">
        <f t="shared" si="42"/>
        <v>24</v>
      </c>
      <c r="G94" s="9">
        <f t="shared" si="42"/>
        <v>30</v>
      </c>
      <c r="H94" s="9">
        <f t="shared" si="42"/>
        <v>0</v>
      </c>
      <c r="I94" s="9">
        <f t="shared" si="42"/>
        <v>2</v>
      </c>
      <c r="J94" s="9">
        <f t="shared" si="42"/>
        <v>2</v>
      </c>
      <c r="K94" s="9">
        <f t="shared" si="42"/>
        <v>3.3333333333333335</v>
      </c>
      <c r="L94" s="9">
        <f t="shared" si="42"/>
        <v>0</v>
      </c>
      <c r="M94" s="9">
        <f t="shared" si="42"/>
        <v>0</v>
      </c>
      <c r="N94" s="9">
        <f t="shared" si="42"/>
        <v>0</v>
      </c>
      <c r="O94" s="9">
        <f t="shared" si="42"/>
        <v>0</v>
      </c>
      <c r="P94" s="9">
        <f t="shared" si="42"/>
        <v>639.3333333333334</v>
      </c>
      <c r="Q94" s="9">
        <f t="shared" si="42"/>
        <v>319.6666666666667</v>
      </c>
    </row>
    <row r="95" spans="1:17" ht="21.75" customHeight="1">
      <c r="A95" s="56" t="s">
        <v>28</v>
      </c>
      <c r="B95" s="14">
        <v>291</v>
      </c>
      <c r="C95" s="14">
        <v>315</v>
      </c>
      <c r="D95" s="14">
        <f>SUM(B95:C95)</f>
        <v>606</v>
      </c>
      <c r="E95" s="14">
        <v>66</v>
      </c>
      <c r="F95" s="14">
        <v>24</v>
      </c>
      <c r="G95" s="4">
        <f>SUM(E95:F95)/3</f>
        <v>30</v>
      </c>
      <c r="H95" s="14">
        <v>0</v>
      </c>
      <c r="I95" s="14">
        <v>2</v>
      </c>
      <c r="J95" s="14">
        <f>SUM(H95:I95)</f>
        <v>2</v>
      </c>
      <c r="K95" s="14">
        <f>J95*10/6</f>
        <v>3.3333333333333335</v>
      </c>
      <c r="L95" s="14">
        <v>0</v>
      </c>
      <c r="M95" s="14">
        <v>0</v>
      </c>
      <c r="N95" s="4">
        <f>SUM(L95:M95)/3</f>
        <v>0</v>
      </c>
      <c r="O95" s="4">
        <f>N95*10/6</f>
        <v>0</v>
      </c>
      <c r="P95" s="55">
        <f>D95+G95+K95+O95</f>
        <v>639.3333333333334</v>
      </c>
      <c r="Q95" s="4">
        <f>P95/2</f>
        <v>319.6666666666667</v>
      </c>
    </row>
    <row r="96" spans="1:17" ht="21.75" customHeight="1">
      <c r="A96" s="2" t="s">
        <v>52</v>
      </c>
      <c r="B96" s="10">
        <f aca="true" t="shared" si="43" ref="B96:Q96">SUM(B97:B98)</f>
        <v>42</v>
      </c>
      <c r="C96" s="10">
        <f t="shared" si="43"/>
        <v>39</v>
      </c>
      <c r="D96" s="10">
        <f t="shared" si="43"/>
        <v>81</v>
      </c>
      <c r="E96" s="10">
        <f t="shared" si="43"/>
        <v>42</v>
      </c>
      <c r="F96" s="10">
        <f t="shared" si="43"/>
        <v>28</v>
      </c>
      <c r="G96" s="10">
        <f t="shared" si="43"/>
        <v>23.333333333333332</v>
      </c>
      <c r="H96" s="10">
        <f t="shared" si="43"/>
        <v>0</v>
      </c>
      <c r="I96" s="10">
        <f t="shared" si="43"/>
        <v>0</v>
      </c>
      <c r="J96" s="10">
        <f t="shared" si="43"/>
        <v>0</v>
      </c>
      <c r="K96" s="10">
        <f t="shared" si="43"/>
        <v>0</v>
      </c>
      <c r="L96" s="10">
        <f t="shared" si="43"/>
        <v>43</v>
      </c>
      <c r="M96" s="10">
        <f t="shared" si="43"/>
        <v>0</v>
      </c>
      <c r="N96" s="10">
        <f t="shared" si="43"/>
        <v>14.333333333333334</v>
      </c>
      <c r="O96" s="10">
        <f t="shared" si="43"/>
        <v>23.88888888888889</v>
      </c>
      <c r="P96" s="10">
        <f t="shared" si="43"/>
        <v>128.22222222222223</v>
      </c>
      <c r="Q96" s="10">
        <f t="shared" si="43"/>
        <v>64.11111111111111</v>
      </c>
    </row>
    <row r="97" spans="1:17" ht="21.75" customHeight="1">
      <c r="A97" s="56" t="s">
        <v>27</v>
      </c>
      <c r="B97" s="14">
        <v>42</v>
      </c>
      <c r="C97" s="14">
        <v>39</v>
      </c>
      <c r="D97" s="14">
        <f>SUM(B97:C97)</f>
        <v>81</v>
      </c>
      <c r="E97" s="14">
        <v>42</v>
      </c>
      <c r="F97" s="14">
        <v>28</v>
      </c>
      <c r="G97" s="4">
        <f aca="true" t="shared" si="44" ref="G97:G109">SUM(E97:F97)/3</f>
        <v>23.333333333333332</v>
      </c>
      <c r="H97" s="14">
        <v>0</v>
      </c>
      <c r="I97" s="14">
        <v>0</v>
      </c>
      <c r="J97" s="14">
        <f>SUM(H97:I97)</f>
        <v>0</v>
      </c>
      <c r="K97" s="14">
        <f>J97*10/6</f>
        <v>0</v>
      </c>
      <c r="L97" s="14">
        <v>0</v>
      </c>
      <c r="M97" s="14">
        <v>0</v>
      </c>
      <c r="N97" s="4">
        <f aca="true" t="shared" si="45" ref="N97:N109">SUM(L97:M97)/3</f>
        <v>0</v>
      </c>
      <c r="O97" s="4">
        <f>N97*10/6</f>
        <v>0</v>
      </c>
      <c r="P97" s="55">
        <f>D97+G97+K97+O97</f>
        <v>104.33333333333333</v>
      </c>
      <c r="Q97" s="4">
        <f>P97/2</f>
        <v>52.166666666666664</v>
      </c>
    </row>
    <row r="98" spans="1:17" ht="21.75" customHeight="1">
      <c r="A98" s="56" t="s">
        <v>47</v>
      </c>
      <c r="B98" s="14">
        <v>0</v>
      </c>
      <c r="C98" s="14">
        <v>0</v>
      </c>
      <c r="D98" s="14">
        <f>SUM(B98:C98)</f>
        <v>0</v>
      </c>
      <c r="E98" s="14">
        <v>0</v>
      </c>
      <c r="F98" s="14">
        <v>0</v>
      </c>
      <c r="G98" s="4">
        <f t="shared" si="44"/>
        <v>0</v>
      </c>
      <c r="H98" s="14">
        <v>0</v>
      </c>
      <c r="I98" s="14">
        <v>0</v>
      </c>
      <c r="J98" s="14">
        <f>SUM(H98:I98)</f>
        <v>0</v>
      </c>
      <c r="K98" s="14">
        <f>J98*10/6</f>
        <v>0</v>
      </c>
      <c r="L98" s="14">
        <v>43</v>
      </c>
      <c r="M98" s="14">
        <v>0</v>
      </c>
      <c r="N98" s="4">
        <f t="shared" si="45"/>
        <v>14.333333333333334</v>
      </c>
      <c r="O98" s="4">
        <f>N98*10/6</f>
        <v>23.88888888888889</v>
      </c>
      <c r="P98" s="55">
        <f>D98+G98+K98+O98</f>
        <v>23.88888888888889</v>
      </c>
      <c r="Q98" s="4">
        <f>P98/2</f>
        <v>11.944444444444445</v>
      </c>
    </row>
    <row r="99" spans="1:17" ht="21.75" customHeight="1">
      <c r="A99" s="17" t="s">
        <v>63</v>
      </c>
      <c r="B99" s="18">
        <v>0</v>
      </c>
      <c r="C99" s="18">
        <v>0</v>
      </c>
      <c r="D99" s="18">
        <f>SUM(B99:C99)</f>
        <v>0</v>
      </c>
      <c r="E99" s="18">
        <v>0</v>
      </c>
      <c r="F99" s="18">
        <v>0</v>
      </c>
      <c r="G99" s="12">
        <f t="shared" si="44"/>
        <v>0</v>
      </c>
      <c r="H99" s="18">
        <v>0</v>
      </c>
      <c r="I99" s="18">
        <v>0</v>
      </c>
      <c r="J99" s="18">
        <f>SUM(H99:I99)</f>
        <v>0</v>
      </c>
      <c r="K99" s="18">
        <v>0</v>
      </c>
      <c r="L99" s="18">
        <v>36</v>
      </c>
      <c r="M99" s="18">
        <v>36</v>
      </c>
      <c r="N99" s="12">
        <f t="shared" si="45"/>
        <v>24</v>
      </c>
      <c r="O99" s="18">
        <f>N99*10/6</f>
        <v>40</v>
      </c>
      <c r="P99" s="34">
        <f>D99+G99+K99+O99</f>
        <v>40</v>
      </c>
      <c r="Q99" s="18">
        <f>P99/2</f>
        <v>20</v>
      </c>
    </row>
    <row r="100" spans="1:17" ht="21.75" customHeight="1">
      <c r="A100" s="21" t="s">
        <v>79</v>
      </c>
      <c r="B100" s="22">
        <f aca="true" t="shared" si="46" ref="B100:Q100">SUM(B101:B102)</f>
        <v>0</v>
      </c>
      <c r="C100" s="22">
        <f t="shared" si="46"/>
        <v>0</v>
      </c>
      <c r="D100" s="22">
        <f t="shared" si="46"/>
        <v>0</v>
      </c>
      <c r="E100" s="22">
        <f t="shared" si="46"/>
        <v>0</v>
      </c>
      <c r="F100" s="22">
        <f t="shared" si="46"/>
        <v>0</v>
      </c>
      <c r="G100" s="22">
        <f t="shared" si="46"/>
        <v>0</v>
      </c>
      <c r="H100" s="22">
        <f t="shared" si="46"/>
        <v>15</v>
      </c>
      <c r="I100" s="22">
        <f t="shared" si="46"/>
        <v>17</v>
      </c>
      <c r="J100" s="22">
        <f t="shared" si="46"/>
        <v>32</v>
      </c>
      <c r="K100" s="22">
        <f t="shared" si="46"/>
        <v>53.333333333333336</v>
      </c>
      <c r="L100" s="22">
        <f t="shared" si="46"/>
        <v>6</v>
      </c>
      <c r="M100" s="22">
        <f t="shared" si="46"/>
        <v>8</v>
      </c>
      <c r="N100" s="22">
        <f t="shared" si="46"/>
        <v>4.666666666666667</v>
      </c>
      <c r="O100" s="22">
        <f t="shared" si="46"/>
        <v>7.777777777777779</v>
      </c>
      <c r="P100" s="22">
        <f t="shared" si="46"/>
        <v>61.111111111111114</v>
      </c>
      <c r="Q100" s="22">
        <f t="shared" si="46"/>
        <v>30.555555555555557</v>
      </c>
    </row>
    <row r="101" spans="1:17" ht="21.75" customHeight="1">
      <c r="A101" s="25" t="s">
        <v>68</v>
      </c>
      <c r="B101" s="38">
        <v>0</v>
      </c>
      <c r="C101" s="38">
        <v>0</v>
      </c>
      <c r="D101" s="38">
        <f>SUM(B101:C101)</f>
        <v>0</v>
      </c>
      <c r="E101" s="38">
        <v>0</v>
      </c>
      <c r="F101" s="38">
        <v>0</v>
      </c>
      <c r="G101" s="4">
        <f t="shared" si="44"/>
        <v>0</v>
      </c>
      <c r="H101" s="38">
        <v>6</v>
      </c>
      <c r="I101" s="38">
        <v>10</v>
      </c>
      <c r="J101" s="38">
        <f>SUM(H101:I101)</f>
        <v>16</v>
      </c>
      <c r="K101" s="38">
        <f>J101*10/6</f>
        <v>26.666666666666668</v>
      </c>
      <c r="L101" s="38">
        <v>0</v>
      </c>
      <c r="M101" s="38">
        <v>4</v>
      </c>
      <c r="N101" s="4">
        <f t="shared" si="45"/>
        <v>1.3333333333333333</v>
      </c>
      <c r="O101" s="38">
        <f>N101*10/6</f>
        <v>2.222222222222222</v>
      </c>
      <c r="P101" s="55">
        <f>D101+G101+K101+O101</f>
        <v>28.88888888888889</v>
      </c>
      <c r="Q101" s="38">
        <f>P101/2</f>
        <v>14.444444444444445</v>
      </c>
    </row>
    <row r="102" spans="1:17" ht="21.75" customHeight="1">
      <c r="A102" s="25" t="s">
        <v>80</v>
      </c>
      <c r="B102" s="38">
        <v>0</v>
      </c>
      <c r="C102" s="38">
        <v>0</v>
      </c>
      <c r="D102" s="38">
        <f>SUM(B102:C102)</f>
        <v>0</v>
      </c>
      <c r="E102" s="38">
        <v>0</v>
      </c>
      <c r="F102" s="38">
        <v>0</v>
      </c>
      <c r="G102" s="4">
        <f t="shared" si="44"/>
        <v>0</v>
      </c>
      <c r="H102" s="38">
        <v>9</v>
      </c>
      <c r="I102" s="38">
        <v>7</v>
      </c>
      <c r="J102" s="38">
        <f>SUM(H102:I102)</f>
        <v>16</v>
      </c>
      <c r="K102" s="38">
        <f>J102*10/6</f>
        <v>26.666666666666668</v>
      </c>
      <c r="L102" s="38">
        <v>6</v>
      </c>
      <c r="M102" s="38">
        <v>4</v>
      </c>
      <c r="N102" s="4">
        <f t="shared" si="45"/>
        <v>3.3333333333333335</v>
      </c>
      <c r="O102" s="38">
        <f>N102*10/6</f>
        <v>5.555555555555556</v>
      </c>
      <c r="P102" s="55">
        <f>D102+G102+K102+O102</f>
        <v>32.22222222222222</v>
      </c>
      <c r="Q102" s="38">
        <f>P102/2</f>
        <v>16.11111111111111</v>
      </c>
    </row>
    <row r="103" spans="1:17" ht="21.75" customHeight="1">
      <c r="A103" s="42" t="s">
        <v>63</v>
      </c>
      <c r="B103" s="41">
        <v>0</v>
      </c>
      <c r="C103" s="41">
        <v>0</v>
      </c>
      <c r="D103" s="41">
        <f>SUM(B103:C103)</f>
        <v>0</v>
      </c>
      <c r="E103" s="41">
        <v>0</v>
      </c>
      <c r="F103" s="41">
        <v>0</v>
      </c>
      <c r="G103" s="12">
        <f t="shared" si="44"/>
        <v>0</v>
      </c>
      <c r="H103" s="41">
        <v>3</v>
      </c>
      <c r="I103" s="41">
        <v>0</v>
      </c>
      <c r="J103" s="41">
        <f>SUM(H103:I103)</f>
        <v>3</v>
      </c>
      <c r="K103" s="41">
        <f>J103*10/6</f>
        <v>5</v>
      </c>
      <c r="L103" s="41">
        <v>0</v>
      </c>
      <c r="M103" s="41">
        <v>36</v>
      </c>
      <c r="N103" s="12">
        <f t="shared" si="45"/>
        <v>12</v>
      </c>
      <c r="O103" s="41">
        <f>N103*10/6</f>
        <v>20</v>
      </c>
      <c r="P103" s="34">
        <f>D103+G103+K103+O103</f>
        <v>25</v>
      </c>
      <c r="Q103" s="41">
        <f>P103/2</f>
        <v>12.5</v>
      </c>
    </row>
    <row r="104" spans="1:17" ht="21.75" customHeight="1">
      <c r="A104" s="21" t="s">
        <v>86</v>
      </c>
      <c r="B104" s="22">
        <f aca="true" t="shared" si="47" ref="B104:Q104">B105</f>
        <v>0</v>
      </c>
      <c r="C104" s="22">
        <f t="shared" si="47"/>
        <v>0</v>
      </c>
      <c r="D104" s="22">
        <f t="shared" si="47"/>
        <v>0</v>
      </c>
      <c r="E104" s="22">
        <f t="shared" si="47"/>
        <v>0</v>
      </c>
      <c r="F104" s="22">
        <f t="shared" si="47"/>
        <v>0</v>
      </c>
      <c r="G104" s="22">
        <f t="shared" si="47"/>
        <v>0</v>
      </c>
      <c r="H104" s="22">
        <f t="shared" si="47"/>
        <v>3</v>
      </c>
      <c r="I104" s="22">
        <f t="shared" si="47"/>
        <v>0</v>
      </c>
      <c r="J104" s="22">
        <f t="shared" si="47"/>
        <v>3</v>
      </c>
      <c r="K104" s="22">
        <f t="shared" si="47"/>
        <v>5</v>
      </c>
      <c r="L104" s="22">
        <f t="shared" si="47"/>
        <v>0</v>
      </c>
      <c r="M104" s="22">
        <f t="shared" si="47"/>
        <v>0</v>
      </c>
      <c r="N104" s="22">
        <f t="shared" si="47"/>
        <v>0</v>
      </c>
      <c r="O104" s="22">
        <f t="shared" si="47"/>
        <v>0</v>
      </c>
      <c r="P104" s="22">
        <f t="shared" si="47"/>
        <v>5</v>
      </c>
      <c r="Q104" s="22">
        <f t="shared" si="47"/>
        <v>2.5</v>
      </c>
    </row>
    <row r="105" spans="1:17" ht="21.75" customHeight="1">
      <c r="A105" s="25" t="s">
        <v>83</v>
      </c>
      <c r="B105" s="38">
        <v>0</v>
      </c>
      <c r="C105" s="38">
        <v>0</v>
      </c>
      <c r="D105" s="38">
        <f>SUM(B105:C105)</f>
        <v>0</v>
      </c>
      <c r="E105" s="38">
        <v>0</v>
      </c>
      <c r="F105" s="38">
        <v>0</v>
      </c>
      <c r="G105" s="4">
        <f t="shared" si="44"/>
        <v>0</v>
      </c>
      <c r="H105" s="38">
        <v>3</v>
      </c>
      <c r="I105" s="38">
        <v>0</v>
      </c>
      <c r="J105" s="38">
        <f>SUM(H105:I105)</f>
        <v>3</v>
      </c>
      <c r="K105" s="38">
        <f>J105*10/6</f>
        <v>5</v>
      </c>
      <c r="L105" s="38">
        <v>0</v>
      </c>
      <c r="M105" s="38">
        <v>0</v>
      </c>
      <c r="N105" s="4">
        <f t="shared" si="45"/>
        <v>0</v>
      </c>
      <c r="O105" s="38">
        <f>N105*10/6</f>
        <v>0</v>
      </c>
      <c r="P105" s="55">
        <f>D105+G105+K105+O105</f>
        <v>5</v>
      </c>
      <c r="Q105" s="38">
        <f>P105/2</f>
        <v>2.5</v>
      </c>
    </row>
    <row r="106" spans="1:17" ht="21.75" customHeight="1">
      <c r="A106" s="23" t="s">
        <v>14</v>
      </c>
      <c r="B106" s="43">
        <f aca="true" t="shared" si="48" ref="B106:Q106">B107+B119+B123+B125</f>
        <v>640</v>
      </c>
      <c r="C106" s="43">
        <f t="shared" si="48"/>
        <v>598</v>
      </c>
      <c r="D106" s="43">
        <f t="shared" si="48"/>
        <v>1238</v>
      </c>
      <c r="E106" s="43">
        <f t="shared" si="48"/>
        <v>468</v>
      </c>
      <c r="F106" s="43">
        <f t="shared" si="48"/>
        <v>797</v>
      </c>
      <c r="G106" s="43">
        <f t="shared" si="48"/>
        <v>421.66666666666663</v>
      </c>
      <c r="H106" s="43">
        <f t="shared" si="48"/>
        <v>0</v>
      </c>
      <c r="I106" s="43">
        <f t="shared" si="48"/>
        <v>39</v>
      </c>
      <c r="J106" s="43">
        <f t="shared" si="48"/>
        <v>39</v>
      </c>
      <c r="K106" s="43">
        <f t="shared" si="48"/>
        <v>65</v>
      </c>
      <c r="L106" s="43">
        <f t="shared" si="48"/>
        <v>21</v>
      </c>
      <c r="M106" s="43">
        <f t="shared" si="48"/>
        <v>11</v>
      </c>
      <c r="N106" s="43">
        <f t="shared" si="48"/>
        <v>10.666666666666668</v>
      </c>
      <c r="O106" s="43">
        <f t="shared" si="48"/>
        <v>17.77777777777778</v>
      </c>
      <c r="P106" s="43">
        <f t="shared" si="48"/>
        <v>1742.4444444444446</v>
      </c>
      <c r="Q106" s="43">
        <f t="shared" si="48"/>
        <v>871.2222222222223</v>
      </c>
    </row>
    <row r="107" spans="1:17" ht="21.75" customHeight="1">
      <c r="A107" s="26" t="s">
        <v>67</v>
      </c>
      <c r="B107" s="44">
        <f aca="true" t="shared" si="49" ref="B107:Q107">B108+B116+B117+B118</f>
        <v>300</v>
      </c>
      <c r="C107" s="44">
        <f t="shared" si="49"/>
        <v>268</v>
      </c>
      <c r="D107" s="44">
        <f t="shared" si="49"/>
        <v>568</v>
      </c>
      <c r="E107" s="44">
        <f t="shared" si="49"/>
        <v>50</v>
      </c>
      <c r="F107" s="44">
        <f t="shared" si="49"/>
        <v>229</v>
      </c>
      <c r="G107" s="44">
        <f t="shared" si="49"/>
        <v>93.00000000000001</v>
      </c>
      <c r="H107" s="44">
        <f t="shared" si="49"/>
        <v>0</v>
      </c>
      <c r="I107" s="44">
        <f t="shared" si="49"/>
        <v>16</v>
      </c>
      <c r="J107" s="44">
        <f t="shared" si="49"/>
        <v>16</v>
      </c>
      <c r="K107" s="44">
        <f t="shared" si="49"/>
        <v>26.666666666666664</v>
      </c>
      <c r="L107" s="44">
        <f t="shared" si="49"/>
        <v>18</v>
      </c>
      <c r="M107" s="44">
        <f t="shared" si="49"/>
        <v>2</v>
      </c>
      <c r="N107" s="44">
        <f t="shared" si="49"/>
        <v>6.666666666666667</v>
      </c>
      <c r="O107" s="44">
        <f t="shared" si="49"/>
        <v>11.11111111111111</v>
      </c>
      <c r="P107" s="44">
        <f t="shared" si="49"/>
        <v>698.7777777777777</v>
      </c>
      <c r="Q107" s="44">
        <f t="shared" si="49"/>
        <v>349.38888888888886</v>
      </c>
    </row>
    <row r="108" spans="1:17" ht="21.75" customHeight="1">
      <c r="A108" s="25" t="s">
        <v>20</v>
      </c>
      <c r="B108" s="38">
        <v>150</v>
      </c>
      <c r="C108" s="38">
        <v>124</v>
      </c>
      <c r="D108" s="38">
        <f>SUM(B108:C108)</f>
        <v>274</v>
      </c>
      <c r="E108" s="38">
        <v>4</v>
      </c>
      <c r="F108" s="38">
        <v>56</v>
      </c>
      <c r="G108" s="4">
        <f t="shared" si="44"/>
        <v>20</v>
      </c>
      <c r="H108" s="38">
        <v>0</v>
      </c>
      <c r="I108" s="38">
        <v>14</v>
      </c>
      <c r="J108" s="38">
        <f>SUM(H108:I108)</f>
        <v>14</v>
      </c>
      <c r="K108" s="38">
        <f>J108*10/6</f>
        <v>23.333333333333332</v>
      </c>
      <c r="L108" s="38">
        <v>18</v>
      </c>
      <c r="M108" s="38">
        <v>0</v>
      </c>
      <c r="N108" s="4">
        <f t="shared" si="45"/>
        <v>6</v>
      </c>
      <c r="O108" s="38">
        <f>N108*10/6</f>
        <v>10</v>
      </c>
      <c r="P108" s="55">
        <f>D108+G108+K108+O108</f>
        <v>327.3333333333333</v>
      </c>
      <c r="Q108" s="38">
        <f>P108/2</f>
        <v>163.66666666666666</v>
      </c>
    </row>
    <row r="109" spans="1:17" ht="21.75" customHeight="1">
      <c r="A109" s="39" t="s">
        <v>46</v>
      </c>
      <c r="B109" s="40">
        <v>0</v>
      </c>
      <c r="C109" s="40">
        <v>0</v>
      </c>
      <c r="D109" s="40">
        <f>SUM(B109:C109)</f>
        <v>0</v>
      </c>
      <c r="E109" s="40">
        <v>0</v>
      </c>
      <c r="F109" s="45">
        <v>0</v>
      </c>
      <c r="G109" s="20">
        <f t="shared" si="44"/>
        <v>0</v>
      </c>
      <c r="H109" s="45">
        <v>0</v>
      </c>
      <c r="I109" s="40">
        <v>0</v>
      </c>
      <c r="J109" s="40">
        <f>SUM(H109:I109)</f>
        <v>0</v>
      </c>
      <c r="K109" s="40">
        <f>J109*10/6</f>
        <v>0</v>
      </c>
      <c r="L109" s="45">
        <v>18</v>
      </c>
      <c r="M109" s="45">
        <v>0</v>
      </c>
      <c r="N109" s="12">
        <f t="shared" si="45"/>
        <v>6</v>
      </c>
      <c r="O109" s="40">
        <f>N109*10/6</f>
        <v>10</v>
      </c>
      <c r="P109" s="34">
        <f>D109+G109+K109+O109</f>
        <v>10</v>
      </c>
      <c r="Q109" s="40">
        <f>P109/2</f>
        <v>5</v>
      </c>
    </row>
    <row r="110" spans="1:17" ht="21.75" customHeight="1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ht="21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21.75" customHeight="1">
      <c r="A112" s="77" t="s">
        <v>105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</row>
    <row r="113" spans="1:17" ht="21.75" customHeight="1">
      <c r="A113" s="1"/>
      <c r="B113" s="78" t="s">
        <v>95</v>
      </c>
      <c r="C113" s="78"/>
      <c r="D113" s="78"/>
      <c r="E113" s="78"/>
      <c r="F113" s="78"/>
      <c r="G113" s="79"/>
      <c r="H113" s="78" t="s">
        <v>96</v>
      </c>
      <c r="I113" s="78"/>
      <c r="J113" s="78"/>
      <c r="K113" s="78"/>
      <c r="L113" s="78"/>
      <c r="M113" s="78"/>
      <c r="N113" s="79"/>
      <c r="O113" s="29" t="s">
        <v>93</v>
      </c>
      <c r="P113" s="29" t="s">
        <v>0</v>
      </c>
      <c r="Q113" s="37"/>
    </row>
    <row r="114" spans="1:17" ht="21.75" customHeight="1">
      <c r="A114" s="1" t="s">
        <v>1</v>
      </c>
      <c r="B114" s="80" t="s">
        <v>71</v>
      </c>
      <c r="C114" s="79"/>
      <c r="D114" s="29" t="s">
        <v>0</v>
      </c>
      <c r="E114" s="80" t="s">
        <v>72</v>
      </c>
      <c r="F114" s="78"/>
      <c r="G114" s="29" t="s">
        <v>0</v>
      </c>
      <c r="H114" s="80" t="s">
        <v>71</v>
      </c>
      <c r="I114" s="79"/>
      <c r="J114" s="30" t="s">
        <v>0</v>
      </c>
      <c r="K114" s="28" t="s">
        <v>92</v>
      </c>
      <c r="L114" s="80" t="s">
        <v>72</v>
      </c>
      <c r="M114" s="78"/>
      <c r="N114" s="29" t="s">
        <v>0</v>
      </c>
      <c r="O114" s="1" t="s">
        <v>94</v>
      </c>
      <c r="P114" s="1" t="s">
        <v>71</v>
      </c>
      <c r="Q114" s="47" t="s">
        <v>73</v>
      </c>
    </row>
    <row r="115" spans="1:17" ht="19.5" customHeight="1">
      <c r="A115" s="3"/>
      <c r="B115" s="70" t="s">
        <v>103</v>
      </c>
      <c r="C115" s="70" t="s">
        <v>107</v>
      </c>
      <c r="D115" s="71"/>
      <c r="E115" s="70" t="s">
        <v>103</v>
      </c>
      <c r="F115" s="70" t="s">
        <v>107</v>
      </c>
      <c r="G115" s="71" t="s">
        <v>109</v>
      </c>
      <c r="H115" s="70" t="s">
        <v>103</v>
      </c>
      <c r="I115" s="70" t="s">
        <v>107</v>
      </c>
      <c r="J115" s="71"/>
      <c r="K115" s="71" t="s">
        <v>74</v>
      </c>
      <c r="L115" s="70" t="s">
        <v>103</v>
      </c>
      <c r="M115" s="73" t="s">
        <v>107</v>
      </c>
      <c r="N115" s="71" t="s">
        <v>109</v>
      </c>
      <c r="O115" s="8" t="s">
        <v>74</v>
      </c>
      <c r="P115" s="8" t="s">
        <v>74</v>
      </c>
      <c r="Q115" s="72"/>
    </row>
    <row r="116" spans="1:17" ht="19.5" customHeight="1">
      <c r="A116" s="25" t="s">
        <v>89</v>
      </c>
      <c r="B116" s="38">
        <v>96</v>
      </c>
      <c r="C116" s="38">
        <v>84</v>
      </c>
      <c r="D116" s="38">
        <f>SUM(B116:C116)</f>
        <v>180</v>
      </c>
      <c r="E116" s="38">
        <v>32</v>
      </c>
      <c r="F116" s="38">
        <v>137</v>
      </c>
      <c r="G116" s="38">
        <f>SUM(E116:F116)/3</f>
        <v>56.333333333333336</v>
      </c>
      <c r="H116" s="38">
        <v>0</v>
      </c>
      <c r="I116" s="38">
        <v>2</v>
      </c>
      <c r="J116" s="38">
        <f>SUM(H116:I116)</f>
        <v>2</v>
      </c>
      <c r="K116" s="38">
        <f>J116*10/6</f>
        <v>3.3333333333333335</v>
      </c>
      <c r="L116" s="38">
        <v>0</v>
      </c>
      <c r="M116" s="38">
        <v>2</v>
      </c>
      <c r="N116" s="38">
        <f>SUM(L116:M116)/3</f>
        <v>0.6666666666666666</v>
      </c>
      <c r="O116" s="38">
        <f>N116*10/6</f>
        <v>1.111111111111111</v>
      </c>
      <c r="P116" s="38">
        <f>D116+G116+K116+O116</f>
        <v>240.7777777777778</v>
      </c>
      <c r="Q116" s="38">
        <f>P116/2</f>
        <v>120.3888888888889</v>
      </c>
    </row>
    <row r="117" spans="1:17" ht="19.5" customHeight="1">
      <c r="A117" s="25" t="s">
        <v>15</v>
      </c>
      <c r="B117" s="38">
        <v>51</v>
      </c>
      <c r="C117" s="38">
        <v>49</v>
      </c>
      <c r="D117" s="38">
        <f>SUM(B117:C117)</f>
        <v>100</v>
      </c>
      <c r="E117" s="38">
        <v>14</v>
      </c>
      <c r="F117" s="38">
        <v>34</v>
      </c>
      <c r="G117" s="38">
        <f aca="true" t="shared" si="50" ref="G117:G134">SUM(E117:F117)/3</f>
        <v>16</v>
      </c>
      <c r="H117" s="38">
        <v>0</v>
      </c>
      <c r="I117" s="38">
        <v>0</v>
      </c>
      <c r="J117" s="38">
        <f>SUM(H117:I117)</f>
        <v>0</v>
      </c>
      <c r="K117" s="38">
        <f>J117*10/6</f>
        <v>0</v>
      </c>
      <c r="L117" s="38">
        <v>0</v>
      </c>
      <c r="M117" s="38">
        <v>0</v>
      </c>
      <c r="N117" s="38">
        <f>SUM(L117:M117)/3</f>
        <v>0</v>
      </c>
      <c r="O117" s="38">
        <f>N117*10/6</f>
        <v>0</v>
      </c>
      <c r="P117" s="38">
        <f>D117+G117+K117+O117</f>
        <v>116</v>
      </c>
      <c r="Q117" s="38">
        <f>P117/2</f>
        <v>58</v>
      </c>
    </row>
    <row r="118" spans="1:17" ht="19.5" customHeight="1">
      <c r="A118" s="59" t="s">
        <v>102</v>
      </c>
      <c r="B118" s="24">
        <v>3</v>
      </c>
      <c r="C118" s="24">
        <v>11</v>
      </c>
      <c r="D118" s="38">
        <f>SUM(B118:C118)</f>
        <v>14</v>
      </c>
      <c r="E118" s="24">
        <v>0</v>
      </c>
      <c r="F118" s="24">
        <v>2</v>
      </c>
      <c r="G118" s="38">
        <f t="shared" si="50"/>
        <v>0.6666666666666666</v>
      </c>
      <c r="H118" s="24">
        <v>0</v>
      </c>
      <c r="I118" s="24">
        <v>0</v>
      </c>
      <c r="J118" s="38">
        <f>SUM(H118:I118)</f>
        <v>0</v>
      </c>
      <c r="K118" s="24">
        <v>0</v>
      </c>
      <c r="L118" s="24">
        <v>0</v>
      </c>
      <c r="M118" s="24">
        <v>0</v>
      </c>
      <c r="N118" s="38">
        <f>SUM(L118:M118)/3</f>
        <v>0</v>
      </c>
      <c r="O118" s="38">
        <f>N118*10/6</f>
        <v>0</v>
      </c>
      <c r="P118" s="38">
        <f>D118+G118+K118+O118</f>
        <v>14.666666666666666</v>
      </c>
      <c r="Q118" s="38">
        <f>P118/2</f>
        <v>7.333333333333333</v>
      </c>
    </row>
    <row r="119" spans="1:17" ht="19.5" customHeight="1">
      <c r="A119" s="26" t="s">
        <v>58</v>
      </c>
      <c r="B119" s="44">
        <f aca="true" t="shared" si="51" ref="B119:Q119">B120+B121</f>
        <v>92</v>
      </c>
      <c r="C119" s="44">
        <f t="shared" si="51"/>
        <v>87</v>
      </c>
      <c r="D119" s="44">
        <f t="shared" si="51"/>
        <v>179</v>
      </c>
      <c r="E119" s="44">
        <f t="shared" si="51"/>
        <v>114</v>
      </c>
      <c r="F119" s="44">
        <f t="shared" si="51"/>
        <v>93</v>
      </c>
      <c r="G119" s="44">
        <f t="shared" si="51"/>
        <v>69</v>
      </c>
      <c r="H119" s="44">
        <f t="shared" si="51"/>
        <v>0</v>
      </c>
      <c r="I119" s="44">
        <f t="shared" si="51"/>
        <v>12</v>
      </c>
      <c r="J119" s="44">
        <f t="shared" si="51"/>
        <v>12</v>
      </c>
      <c r="K119" s="44">
        <f t="shared" si="51"/>
        <v>20</v>
      </c>
      <c r="L119" s="44">
        <f t="shared" si="51"/>
        <v>0</v>
      </c>
      <c r="M119" s="44">
        <f t="shared" si="51"/>
        <v>0</v>
      </c>
      <c r="N119" s="44">
        <f t="shared" si="51"/>
        <v>0</v>
      </c>
      <c r="O119" s="44">
        <f t="shared" si="51"/>
        <v>0</v>
      </c>
      <c r="P119" s="44">
        <f t="shared" si="51"/>
        <v>268</v>
      </c>
      <c r="Q119" s="44">
        <f t="shared" si="51"/>
        <v>134</v>
      </c>
    </row>
    <row r="120" spans="1:17" ht="19.5" customHeight="1">
      <c r="A120" s="57" t="s">
        <v>17</v>
      </c>
      <c r="B120" s="58">
        <v>76</v>
      </c>
      <c r="C120" s="58">
        <v>76</v>
      </c>
      <c r="D120" s="58">
        <f>SUM(B120:C120)</f>
        <v>152</v>
      </c>
      <c r="E120" s="58">
        <v>72</v>
      </c>
      <c r="F120" s="58">
        <v>57</v>
      </c>
      <c r="G120" s="38">
        <f t="shared" si="50"/>
        <v>43</v>
      </c>
      <c r="H120" s="58">
        <v>0</v>
      </c>
      <c r="I120" s="58">
        <v>12</v>
      </c>
      <c r="J120" s="58">
        <f>SUM(H120:I120)</f>
        <v>12</v>
      </c>
      <c r="K120" s="58">
        <f>J120*10/6</f>
        <v>20</v>
      </c>
      <c r="L120" s="58">
        <v>0</v>
      </c>
      <c r="M120" s="58">
        <v>0</v>
      </c>
      <c r="N120" s="38">
        <f>SUM(L120:M120)/3</f>
        <v>0</v>
      </c>
      <c r="O120" s="38">
        <f>N120*10/6</f>
        <v>0</v>
      </c>
      <c r="P120" s="38">
        <f>D120+G120+K120+O120</f>
        <v>215</v>
      </c>
      <c r="Q120" s="38">
        <f>P120/2</f>
        <v>107.5</v>
      </c>
    </row>
    <row r="121" spans="1:17" ht="19.5" customHeight="1">
      <c r="A121" s="57" t="s">
        <v>81</v>
      </c>
      <c r="B121" s="58">
        <v>16</v>
      </c>
      <c r="C121" s="58">
        <v>11</v>
      </c>
      <c r="D121" s="58">
        <f>SUM(B121:C121)</f>
        <v>27</v>
      </c>
      <c r="E121" s="58">
        <v>42</v>
      </c>
      <c r="F121" s="58">
        <v>36</v>
      </c>
      <c r="G121" s="38">
        <f t="shared" si="50"/>
        <v>26</v>
      </c>
      <c r="H121" s="58">
        <v>0</v>
      </c>
      <c r="I121" s="58">
        <v>0</v>
      </c>
      <c r="J121" s="58">
        <f>SUM(H121:I121)</f>
        <v>0</v>
      </c>
      <c r="K121" s="58">
        <f>J121*10/6</f>
        <v>0</v>
      </c>
      <c r="L121" s="58">
        <v>0</v>
      </c>
      <c r="M121" s="58">
        <v>0</v>
      </c>
      <c r="N121" s="38">
        <f>SUM(L121:M121)/3</f>
        <v>0</v>
      </c>
      <c r="O121" s="38">
        <f>N121*10/6</f>
        <v>0</v>
      </c>
      <c r="P121" s="38">
        <f>D121+G121+K121+O121</f>
        <v>53</v>
      </c>
      <c r="Q121" s="38">
        <f>P121/2</f>
        <v>26.5</v>
      </c>
    </row>
    <row r="122" spans="1:17" ht="19.5" customHeight="1">
      <c r="A122" s="39" t="s">
        <v>63</v>
      </c>
      <c r="B122" s="40">
        <v>0</v>
      </c>
      <c r="C122" s="40">
        <v>0</v>
      </c>
      <c r="D122" s="40">
        <f>SUM(B122:C122)</f>
        <v>0</v>
      </c>
      <c r="E122" s="40">
        <v>0</v>
      </c>
      <c r="F122" s="40">
        <v>0</v>
      </c>
      <c r="G122" s="41">
        <f t="shared" si="50"/>
        <v>0</v>
      </c>
      <c r="H122" s="40">
        <v>0</v>
      </c>
      <c r="I122" s="40">
        <v>0</v>
      </c>
      <c r="J122" s="40">
        <f>SUM(H122:I122)</f>
        <v>0</v>
      </c>
      <c r="K122" s="40">
        <f>J122*10/6</f>
        <v>0</v>
      </c>
      <c r="L122" s="40">
        <v>0</v>
      </c>
      <c r="M122" s="40">
        <v>48</v>
      </c>
      <c r="N122" s="41">
        <f>SUM(L122:M122)/3</f>
        <v>16</v>
      </c>
      <c r="O122" s="40">
        <f>N122*10/6</f>
        <v>26.666666666666668</v>
      </c>
      <c r="P122" s="41">
        <f>D122+G122+K122+O122</f>
        <v>26.666666666666668</v>
      </c>
      <c r="Q122" s="40">
        <f>P122/2</f>
        <v>13.333333333333334</v>
      </c>
    </row>
    <row r="123" spans="1:17" ht="19.5" customHeight="1">
      <c r="A123" s="2" t="s">
        <v>59</v>
      </c>
      <c r="B123" s="32">
        <f>B124</f>
        <v>90</v>
      </c>
      <c r="C123" s="32">
        <f>C124</f>
        <v>98</v>
      </c>
      <c r="D123" s="32">
        <f>D124</f>
        <v>188</v>
      </c>
      <c r="E123" s="32">
        <f>E124</f>
        <v>132</v>
      </c>
      <c r="F123" s="32">
        <f>F124</f>
        <v>174</v>
      </c>
      <c r="G123" s="48">
        <f t="shared" si="50"/>
        <v>102</v>
      </c>
      <c r="H123" s="32">
        <f aca="true" t="shared" si="52" ref="H123:Q123">H124</f>
        <v>0</v>
      </c>
      <c r="I123" s="32">
        <f t="shared" si="52"/>
        <v>0</v>
      </c>
      <c r="J123" s="32">
        <f t="shared" si="52"/>
        <v>0</v>
      </c>
      <c r="K123" s="32">
        <f t="shared" si="52"/>
        <v>0</v>
      </c>
      <c r="L123" s="32">
        <f t="shared" si="52"/>
        <v>0</v>
      </c>
      <c r="M123" s="32">
        <f t="shared" si="52"/>
        <v>0</v>
      </c>
      <c r="N123" s="32">
        <f t="shared" si="52"/>
        <v>0</v>
      </c>
      <c r="O123" s="32">
        <f t="shared" si="52"/>
        <v>0</v>
      </c>
      <c r="P123" s="32">
        <f t="shared" si="52"/>
        <v>290</v>
      </c>
      <c r="Q123" s="32">
        <f t="shared" si="52"/>
        <v>145</v>
      </c>
    </row>
    <row r="124" spans="1:17" ht="19.5" customHeight="1">
      <c r="A124" s="5" t="s">
        <v>19</v>
      </c>
      <c r="B124" s="4">
        <v>90</v>
      </c>
      <c r="C124" s="4">
        <v>98</v>
      </c>
      <c r="D124" s="4">
        <f>SUM(B124:C124)</f>
        <v>188</v>
      </c>
      <c r="E124" s="4">
        <v>132</v>
      </c>
      <c r="F124" s="4">
        <v>174</v>
      </c>
      <c r="G124" s="38">
        <f t="shared" si="50"/>
        <v>102</v>
      </c>
      <c r="H124" s="4">
        <v>0</v>
      </c>
      <c r="I124" s="4">
        <v>0</v>
      </c>
      <c r="J124" s="4">
        <f>SUM(H124:I124)</f>
        <v>0</v>
      </c>
      <c r="K124" s="4">
        <f>J124*10/6</f>
        <v>0</v>
      </c>
      <c r="L124" s="4">
        <v>0</v>
      </c>
      <c r="M124" s="4">
        <v>0</v>
      </c>
      <c r="N124" s="4">
        <f>SUM(L124:M124)/3</f>
        <v>0</v>
      </c>
      <c r="O124" s="4">
        <f>N124*10/6</f>
        <v>0</v>
      </c>
      <c r="P124" s="38">
        <f>D124+G124+K124+O124</f>
        <v>290</v>
      </c>
      <c r="Q124" s="4">
        <f>P124/2</f>
        <v>145</v>
      </c>
    </row>
    <row r="125" spans="1:17" ht="19.5" customHeight="1">
      <c r="A125" s="2" t="s">
        <v>60</v>
      </c>
      <c r="B125" s="32">
        <f>B126+B127+B128</f>
        <v>158</v>
      </c>
      <c r="C125" s="32">
        <f>C126+C127+C128</f>
        <v>145</v>
      </c>
      <c r="D125" s="32">
        <f>D126+D127+D128</f>
        <v>303</v>
      </c>
      <c r="E125" s="32">
        <f>E126+E127+E128</f>
        <v>172</v>
      </c>
      <c r="F125" s="32">
        <f>F126+F127+F128</f>
        <v>301</v>
      </c>
      <c r="G125" s="48">
        <f t="shared" si="50"/>
        <v>157.66666666666666</v>
      </c>
      <c r="H125" s="32">
        <f aca="true" t="shared" si="53" ref="H125:Q125">H126+H127+H128</f>
        <v>0</v>
      </c>
      <c r="I125" s="32">
        <f t="shared" si="53"/>
        <v>11</v>
      </c>
      <c r="J125" s="32">
        <f t="shared" si="53"/>
        <v>11</v>
      </c>
      <c r="K125" s="32">
        <f t="shared" si="53"/>
        <v>18.333333333333332</v>
      </c>
      <c r="L125" s="32">
        <f t="shared" si="53"/>
        <v>3</v>
      </c>
      <c r="M125" s="32">
        <f t="shared" si="53"/>
        <v>9</v>
      </c>
      <c r="N125" s="32">
        <f t="shared" si="53"/>
        <v>4</v>
      </c>
      <c r="O125" s="32">
        <f t="shared" si="53"/>
        <v>6.666666666666667</v>
      </c>
      <c r="P125" s="32">
        <f t="shared" si="53"/>
        <v>485.6666666666667</v>
      </c>
      <c r="Q125" s="32">
        <f t="shared" si="53"/>
        <v>242.83333333333334</v>
      </c>
    </row>
    <row r="126" spans="1:17" ht="19.5" customHeight="1">
      <c r="A126" s="5" t="s">
        <v>18</v>
      </c>
      <c r="B126" s="4">
        <v>84</v>
      </c>
      <c r="C126" s="4">
        <v>71</v>
      </c>
      <c r="D126" s="4">
        <f>SUM(B126:C126)</f>
        <v>155</v>
      </c>
      <c r="E126" s="4">
        <v>114</v>
      </c>
      <c r="F126" s="4">
        <v>183</v>
      </c>
      <c r="G126" s="38">
        <f t="shared" si="50"/>
        <v>99</v>
      </c>
      <c r="H126" s="4">
        <v>0</v>
      </c>
      <c r="I126" s="4">
        <v>11</v>
      </c>
      <c r="J126" s="4">
        <f>SUM(H126:I126)</f>
        <v>11</v>
      </c>
      <c r="K126" s="4">
        <f>J126*10/6</f>
        <v>18.333333333333332</v>
      </c>
      <c r="L126" s="4">
        <v>3</v>
      </c>
      <c r="M126" s="4">
        <v>9</v>
      </c>
      <c r="N126" s="4">
        <f>SUM(L126:M126)/3</f>
        <v>4</v>
      </c>
      <c r="O126" s="4">
        <f>N126*10/6</f>
        <v>6.666666666666667</v>
      </c>
      <c r="P126" s="38">
        <f>D126+G126+K126+O126</f>
        <v>279</v>
      </c>
      <c r="Q126" s="4">
        <f>P126/2</f>
        <v>139.5</v>
      </c>
    </row>
    <row r="127" spans="1:17" ht="19.5" customHeight="1">
      <c r="A127" s="5" t="s">
        <v>16</v>
      </c>
      <c r="B127" s="4">
        <v>19</v>
      </c>
      <c r="C127" s="4">
        <v>17</v>
      </c>
      <c r="D127" s="4">
        <f>SUM(B127:C127)</f>
        <v>36</v>
      </c>
      <c r="E127" s="4">
        <v>40</v>
      </c>
      <c r="F127" s="4">
        <v>55</v>
      </c>
      <c r="G127" s="38">
        <f t="shared" si="50"/>
        <v>31.666666666666668</v>
      </c>
      <c r="H127" s="4">
        <v>0</v>
      </c>
      <c r="I127" s="4">
        <v>0</v>
      </c>
      <c r="J127" s="4">
        <f>SUM(H127:I127)</f>
        <v>0</v>
      </c>
      <c r="K127" s="4">
        <f>J127*10/6</f>
        <v>0</v>
      </c>
      <c r="L127" s="4">
        <v>0</v>
      </c>
      <c r="M127" s="4">
        <v>0</v>
      </c>
      <c r="N127" s="4">
        <f aca="true" t="shared" si="54" ref="N127:N134">SUM(L127:M127)/3</f>
        <v>0</v>
      </c>
      <c r="O127" s="4">
        <f>N127*10/6</f>
        <v>0</v>
      </c>
      <c r="P127" s="38">
        <f>D127+G127+K127+O127</f>
        <v>67.66666666666667</v>
      </c>
      <c r="Q127" s="4">
        <f>P127/2</f>
        <v>33.833333333333336</v>
      </c>
    </row>
    <row r="128" spans="1:17" ht="19.5" customHeight="1">
      <c r="A128" s="56" t="s">
        <v>44</v>
      </c>
      <c r="B128" s="4">
        <v>55</v>
      </c>
      <c r="C128" s="4">
        <v>57</v>
      </c>
      <c r="D128" s="4">
        <f>SUM(B128:C128)</f>
        <v>112</v>
      </c>
      <c r="E128" s="4">
        <v>18</v>
      </c>
      <c r="F128" s="4">
        <v>63</v>
      </c>
      <c r="G128" s="38">
        <f t="shared" si="50"/>
        <v>27</v>
      </c>
      <c r="H128" s="4">
        <v>0</v>
      </c>
      <c r="I128" s="4">
        <v>0</v>
      </c>
      <c r="J128" s="4">
        <f>SUM(H128:I128)</f>
        <v>0</v>
      </c>
      <c r="K128" s="4">
        <f>J128*10/6</f>
        <v>0</v>
      </c>
      <c r="L128" s="4">
        <v>0</v>
      </c>
      <c r="M128" s="4">
        <v>0</v>
      </c>
      <c r="N128" s="4">
        <f t="shared" si="54"/>
        <v>0</v>
      </c>
      <c r="O128" s="4">
        <f>N128*10/6</f>
        <v>0</v>
      </c>
      <c r="P128" s="38">
        <f>D128+G128+K128+O128</f>
        <v>139</v>
      </c>
      <c r="Q128" s="4">
        <f>P128/2</f>
        <v>69.5</v>
      </c>
    </row>
    <row r="129" spans="1:17" ht="19.5" customHeight="1">
      <c r="A129" s="21" t="s">
        <v>21</v>
      </c>
      <c r="B129" s="75">
        <f>SUM(B130:B133)</f>
        <v>175.41</v>
      </c>
      <c r="C129" s="75">
        <f>SUM(C130:C133)</f>
        <v>174.53000000000003</v>
      </c>
      <c r="D129" s="75">
        <f>SUM(D130:D133)</f>
        <v>349.94</v>
      </c>
      <c r="E129" s="75">
        <f>SUM(E130:E133)</f>
        <v>136.41</v>
      </c>
      <c r="F129" s="75">
        <f>SUM(F130:F133)</f>
        <v>176.53</v>
      </c>
      <c r="G129" s="22">
        <f t="shared" si="50"/>
        <v>104.31333333333333</v>
      </c>
      <c r="H129" s="75">
        <f aca="true" t="shared" si="55" ref="H129:Q129">SUM(H130:H133)</f>
        <v>0</v>
      </c>
      <c r="I129" s="75">
        <f t="shared" si="55"/>
        <v>0</v>
      </c>
      <c r="J129" s="75">
        <f t="shared" si="55"/>
        <v>0</v>
      </c>
      <c r="K129" s="75">
        <f t="shared" si="55"/>
        <v>0</v>
      </c>
      <c r="L129" s="75">
        <f t="shared" si="55"/>
        <v>6</v>
      </c>
      <c r="M129" s="75">
        <f t="shared" si="55"/>
        <v>0</v>
      </c>
      <c r="N129" s="75">
        <f t="shared" si="55"/>
        <v>2</v>
      </c>
      <c r="O129" s="75">
        <f t="shared" si="55"/>
        <v>3.3333333333333335</v>
      </c>
      <c r="P129" s="75">
        <f t="shared" si="55"/>
        <v>457.5866666666667</v>
      </c>
      <c r="Q129" s="75">
        <f t="shared" si="55"/>
        <v>228.79333333333335</v>
      </c>
    </row>
    <row r="130" spans="1:17" ht="19.5" customHeight="1">
      <c r="A130" s="5" t="s">
        <v>23</v>
      </c>
      <c r="B130" s="4">
        <v>96.74</v>
      </c>
      <c r="C130" s="4">
        <v>103.94</v>
      </c>
      <c r="D130" s="4">
        <f>SUM(B130:C130)</f>
        <v>200.68</v>
      </c>
      <c r="E130" s="4">
        <v>63.74</v>
      </c>
      <c r="F130" s="4">
        <v>74.94</v>
      </c>
      <c r="G130" s="38">
        <f t="shared" si="50"/>
        <v>46.22666666666667</v>
      </c>
      <c r="H130" s="4">
        <v>0</v>
      </c>
      <c r="I130" s="4">
        <v>0</v>
      </c>
      <c r="J130" s="4">
        <f>SUM(H130:I130)</f>
        <v>0</v>
      </c>
      <c r="K130" s="4">
        <f>J130*10/6</f>
        <v>0</v>
      </c>
      <c r="L130" s="4">
        <v>0</v>
      </c>
      <c r="M130" s="4">
        <v>0</v>
      </c>
      <c r="N130" s="4">
        <f t="shared" si="54"/>
        <v>0</v>
      </c>
      <c r="O130" s="4">
        <f>N130*10/6</f>
        <v>0</v>
      </c>
      <c r="P130" s="38">
        <f>D130+G130+K130+O130</f>
        <v>246.90666666666667</v>
      </c>
      <c r="Q130" s="4">
        <f>P130/2</f>
        <v>123.45333333333333</v>
      </c>
    </row>
    <row r="131" spans="1:17" ht="19.5" customHeight="1">
      <c r="A131" s="5" t="s">
        <v>39</v>
      </c>
      <c r="B131" s="4">
        <v>19.67</v>
      </c>
      <c r="C131" s="4">
        <v>28.67</v>
      </c>
      <c r="D131" s="4">
        <f>SUM(B131:C131)</f>
        <v>48.34</v>
      </c>
      <c r="E131" s="4">
        <v>26.67</v>
      </c>
      <c r="F131" s="4">
        <v>28.67</v>
      </c>
      <c r="G131" s="38">
        <f t="shared" si="50"/>
        <v>18.44666666666667</v>
      </c>
      <c r="H131" s="4">
        <v>0</v>
      </c>
      <c r="I131" s="4">
        <v>0</v>
      </c>
      <c r="J131" s="4">
        <f>SUM(H131:I131)</f>
        <v>0</v>
      </c>
      <c r="K131" s="4">
        <f>J131*10/6</f>
        <v>0</v>
      </c>
      <c r="L131" s="4">
        <v>0</v>
      </c>
      <c r="M131" s="4">
        <v>0</v>
      </c>
      <c r="N131" s="4">
        <f t="shared" si="54"/>
        <v>0</v>
      </c>
      <c r="O131" s="4">
        <f>N131*10/6</f>
        <v>0</v>
      </c>
      <c r="P131" s="38">
        <f>D131+G131+K131+O131</f>
        <v>66.78666666666668</v>
      </c>
      <c r="Q131" s="4">
        <f>P131/2</f>
        <v>33.39333333333334</v>
      </c>
    </row>
    <row r="132" spans="1:17" ht="19.5" customHeight="1">
      <c r="A132" s="5" t="s">
        <v>22</v>
      </c>
      <c r="B132" s="4">
        <v>37.53</v>
      </c>
      <c r="C132" s="4">
        <v>25.46</v>
      </c>
      <c r="D132" s="4">
        <f>SUM(B132:C132)</f>
        <v>62.99</v>
      </c>
      <c r="E132" s="4">
        <v>28.53</v>
      </c>
      <c r="F132" s="4">
        <v>58.46</v>
      </c>
      <c r="G132" s="38">
        <f t="shared" si="50"/>
        <v>28.99666666666667</v>
      </c>
      <c r="H132" s="4">
        <v>0</v>
      </c>
      <c r="I132" s="4">
        <v>0</v>
      </c>
      <c r="J132" s="4">
        <f>SUM(H132:I132)</f>
        <v>0</v>
      </c>
      <c r="K132" s="4">
        <f>J132*10/6</f>
        <v>0</v>
      </c>
      <c r="L132" s="4">
        <v>0</v>
      </c>
      <c r="M132" s="4">
        <v>0</v>
      </c>
      <c r="N132" s="4">
        <f t="shared" si="54"/>
        <v>0</v>
      </c>
      <c r="O132" s="4">
        <f>N132*10/6</f>
        <v>0</v>
      </c>
      <c r="P132" s="38">
        <f>D132+G132+K132+O132</f>
        <v>91.98666666666668</v>
      </c>
      <c r="Q132" s="4">
        <f>P132/2</f>
        <v>45.99333333333334</v>
      </c>
    </row>
    <row r="133" spans="1:17" ht="19.5" customHeight="1">
      <c r="A133" s="5" t="s">
        <v>85</v>
      </c>
      <c r="B133" s="4">
        <v>21.47</v>
      </c>
      <c r="C133" s="4">
        <v>16.46</v>
      </c>
      <c r="D133" s="4">
        <f>SUM(B133:C133)</f>
        <v>37.93</v>
      </c>
      <c r="E133" s="4">
        <v>17.47</v>
      </c>
      <c r="F133" s="4">
        <v>14.46</v>
      </c>
      <c r="G133" s="38">
        <f t="shared" si="50"/>
        <v>10.643333333333333</v>
      </c>
      <c r="H133" s="4">
        <v>0</v>
      </c>
      <c r="I133" s="4">
        <v>0</v>
      </c>
      <c r="J133" s="4">
        <f>SUM(H133:I133)</f>
        <v>0</v>
      </c>
      <c r="K133" s="4">
        <f>J133*10/6</f>
        <v>0</v>
      </c>
      <c r="L133" s="4">
        <v>6</v>
      </c>
      <c r="M133" s="4">
        <v>0</v>
      </c>
      <c r="N133" s="4">
        <f t="shared" si="54"/>
        <v>2</v>
      </c>
      <c r="O133" s="4">
        <f>N133*10/6</f>
        <v>3.3333333333333335</v>
      </c>
      <c r="P133" s="38">
        <f>D133+G133+K133+O133</f>
        <v>51.906666666666666</v>
      </c>
      <c r="Q133" s="4">
        <f>P133/2</f>
        <v>25.953333333333333</v>
      </c>
    </row>
    <row r="134" spans="1:17" ht="19.5" customHeight="1">
      <c r="A134" s="19" t="s">
        <v>46</v>
      </c>
      <c r="B134" s="20">
        <v>0</v>
      </c>
      <c r="C134" s="20">
        <v>0</v>
      </c>
      <c r="D134" s="20">
        <f>SUM(B134:C134)</f>
        <v>0</v>
      </c>
      <c r="E134" s="20">
        <v>0</v>
      </c>
      <c r="F134" s="20">
        <v>0</v>
      </c>
      <c r="G134" s="45">
        <f t="shared" si="50"/>
        <v>0</v>
      </c>
      <c r="H134" s="20">
        <v>0</v>
      </c>
      <c r="I134" s="20">
        <v>0</v>
      </c>
      <c r="J134" s="20">
        <f>SUM(H134:I134)</f>
        <v>0</v>
      </c>
      <c r="K134" s="20">
        <f>J134*10/6</f>
        <v>0</v>
      </c>
      <c r="L134" s="20">
        <v>0</v>
      </c>
      <c r="M134" s="20">
        <v>24</v>
      </c>
      <c r="N134" s="20">
        <f t="shared" si="54"/>
        <v>8</v>
      </c>
      <c r="O134" s="20">
        <f>N134*10/6</f>
        <v>13.333333333333334</v>
      </c>
      <c r="P134" s="45">
        <f>D134+G134+K134+O134</f>
        <v>13.333333333333334</v>
      </c>
      <c r="Q134" s="20">
        <f>P134/2</f>
        <v>6.666666666666667</v>
      </c>
    </row>
    <row r="135" spans="1:17" ht="21.75" customHeight="1">
      <c r="A135" s="77" t="s">
        <v>105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</row>
    <row r="136" spans="1:17" ht="21.75" customHeight="1">
      <c r="A136" s="1"/>
      <c r="B136" s="78" t="s">
        <v>95</v>
      </c>
      <c r="C136" s="78"/>
      <c r="D136" s="78"/>
      <c r="E136" s="78"/>
      <c r="F136" s="78"/>
      <c r="G136" s="79"/>
      <c r="H136" s="78" t="s">
        <v>96</v>
      </c>
      <c r="I136" s="78"/>
      <c r="J136" s="78"/>
      <c r="K136" s="78"/>
      <c r="L136" s="78"/>
      <c r="M136" s="78"/>
      <c r="N136" s="79"/>
      <c r="O136" s="29" t="s">
        <v>93</v>
      </c>
      <c r="P136" s="29" t="s">
        <v>0</v>
      </c>
      <c r="Q136" s="37"/>
    </row>
    <row r="137" spans="1:17" ht="21.75" customHeight="1">
      <c r="A137" s="1" t="s">
        <v>1</v>
      </c>
      <c r="B137" s="80" t="s">
        <v>71</v>
      </c>
      <c r="C137" s="79"/>
      <c r="D137" s="29" t="s">
        <v>0</v>
      </c>
      <c r="E137" s="80" t="s">
        <v>72</v>
      </c>
      <c r="F137" s="78"/>
      <c r="G137" s="29" t="s">
        <v>0</v>
      </c>
      <c r="H137" s="80" t="s">
        <v>71</v>
      </c>
      <c r="I137" s="79"/>
      <c r="J137" s="30" t="s">
        <v>0</v>
      </c>
      <c r="K137" s="28" t="s">
        <v>92</v>
      </c>
      <c r="L137" s="80" t="s">
        <v>72</v>
      </c>
      <c r="M137" s="78"/>
      <c r="N137" s="29" t="s">
        <v>0</v>
      </c>
      <c r="O137" s="1" t="s">
        <v>94</v>
      </c>
      <c r="P137" s="1" t="s">
        <v>71</v>
      </c>
      <c r="Q137" s="47" t="s">
        <v>73</v>
      </c>
    </row>
    <row r="138" spans="1:17" ht="21.75" customHeight="1">
      <c r="A138" s="3"/>
      <c r="B138" s="70" t="s">
        <v>103</v>
      </c>
      <c r="C138" s="70" t="s">
        <v>107</v>
      </c>
      <c r="D138" s="71"/>
      <c r="E138" s="70" t="s">
        <v>103</v>
      </c>
      <c r="F138" s="70" t="s">
        <v>107</v>
      </c>
      <c r="G138" s="71" t="s">
        <v>109</v>
      </c>
      <c r="H138" s="70" t="s">
        <v>103</v>
      </c>
      <c r="I138" s="70" t="s">
        <v>107</v>
      </c>
      <c r="J138" s="71"/>
      <c r="K138" s="71" t="s">
        <v>74</v>
      </c>
      <c r="L138" s="70" t="s">
        <v>103</v>
      </c>
      <c r="M138" s="73" t="s">
        <v>107</v>
      </c>
      <c r="N138" s="71" t="s">
        <v>109</v>
      </c>
      <c r="O138" s="8" t="s">
        <v>74</v>
      </c>
      <c r="P138" s="8" t="s">
        <v>74</v>
      </c>
      <c r="Q138" s="72"/>
    </row>
    <row r="139" spans="1:17" ht="21.75" customHeight="1">
      <c r="A139" s="23" t="s">
        <v>40</v>
      </c>
      <c r="B139" s="76">
        <f aca="true" t="shared" si="56" ref="B139:Q139">SUM(B140:B142)</f>
        <v>75</v>
      </c>
      <c r="C139" s="76">
        <f t="shared" si="56"/>
        <v>81</v>
      </c>
      <c r="D139" s="76">
        <f t="shared" si="56"/>
        <v>156</v>
      </c>
      <c r="E139" s="76">
        <f t="shared" si="56"/>
        <v>71</v>
      </c>
      <c r="F139" s="76">
        <f t="shared" si="56"/>
        <v>75</v>
      </c>
      <c r="G139" s="76">
        <f t="shared" si="56"/>
        <v>48.66666666666667</v>
      </c>
      <c r="H139" s="76">
        <f t="shared" si="56"/>
        <v>0</v>
      </c>
      <c r="I139" s="76">
        <f t="shared" si="56"/>
        <v>0</v>
      </c>
      <c r="J139" s="76">
        <f t="shared" si="56"/>
        <v>0</v>
      </c>
      <c r="K139" s="76">
        <f t="shared" si="56"/>
        <v>0</v>
      </c>
      <c r="L139" s="76">
        <f t="shared" si="56"/>
        <v>0</v>
      </c>
      <c r="M139" s="76">
        <f t="shared" si="56"/>
        <v>0</v>
      </c>
      <c r="N139" s="76">
        <f t="shared" si="56"/>
        <v>0</v>
      </c>
      <c r="O139" s="76">
        <f t="shared" si="56"/>
        <v>0</v>
      </c>
      <c r="P139" s="76">
        <f t="shared" si="56"/>
        <v>204.66666666666669</v>
      </c>
      <c r="Q139" s="76">
        <f t="shared" si="56"/>
        <v>102.33333333333334</v>
      </c>
    </row>
    <row r="140" spans="1:17" ht="21.75" customHeight="1">
      <c r="A140" s="5" t="s">
        <v>82</v>
      </c>
      <c r="B140" s="4">
        <v>21</v>
      </c>
      <c r="C140" s="4">
        <v>21</v>
      </c>
      <c r="D140" s="4">
        <f>SUM(B140:C140)</f>
        <v>42</v>
      </c>
      <c r="E140" s="4">
        <v>3</v>
      </c>
      <c r="F140" s="4">
        <v>24</v>
      </c>
      <c r="G140" s="4">
        <f>SUM(E140:F140)/3</f>
        <v>9</v>
      </c>
      <c r="H140" s="4">
        <v>0</v>
      </c>
      <c r="I140" s="4">
        <v>0</v>
      </c>
      <c r="J140" s="4">
        <f>SUM(H140:I140)</f>
        <v>0</v>
      </c>
      <c r="K140" s="4">
        <f>J140*10/6</f>
        <v>0</v>
      </c>
      <c r="L140" s="4">
        <v>0</v>
      </c>
      <c r="M140" s="4">
        <v>0</v>
      </c>
      <c r="N140" s="4">
        <f>SUM(L140:M140)/3</f>
        <v>0</v>
      </c>
      <c r="O140" s="4">
        <f>N140*10/6</f>
        <v>0</v>
      </c>
      <c r="P140" s="4">
        <f>D140+G140+K140+O140</f>
        <v>51</v>
      </c>
      <c r="Q140" s="4">
        <f>P140/2</f>
        <v>25.5</v>
      </c>
    </row>
    <row r="141" spans="1:17" ht="21.75" customHeight="1">
      <c r="A141" s="5" t="s">
        <v>41</v>
      </c>
      <c r="B141" s="4">
        <v>26.75</v>
      </c>
      <c r="C141" s="4">
        <v>23.75</v>
      </c>
      <c r="D141" s="4">
        <f>SUM(B141:C141)</f>
        <v>50.5</v>
      </c>
      <c r="E141" s="4">
        <v>35</v>
      </c>
      <c r="F141" s="4">
        <v>24</v>
      </c>
      <c r="G141" s="4">
        <f>SUM(E141:F141)/3</f>
        <v>19.666666666666668</v>
      </c>
      <c r="H141" s="4">
        <v>0</v>
      </c>
      <c r="I141" s="4">
        <v>0</v>
      </c>
      <c r="J141" s="4">
        <f>SUM(H141:I141)</f>
        <v>0</v>
      </c>
      <c r="K141" s="4">
        <f>J141*10/6</f>
        <v>0</v>
      </c>
      <c r="L141" s="4">
        <v>0</v>
      </c>
      <c r="M141" s="4">
        <v>0</v>
      </c>
      <c r="N141" s="4">
        <f>SUM(L141:M141)/3</f>
        <v>0</v>
      </c>
      <c r="O141" s="4">
        <f>N141*10/6</f>
        <v>0</v>
      </c>
      <c r="P141" s="4">
        <f>D141+G141+K141+O141</f>
        <v>70.16666666666667</v>
      </c>
      <c r="Q141" s="4">
        <f>P141/2</f>
        <v>35.083333333333336</v>
      </c>
    </row>
    <row r="142" spans="1:17" ht="21.75" customHeight="1">
      <c r="A142" s="60" t="s">
        <v>42</v>
      </c>
      <c r="B142" s="13">
        <v>27.25</v>
      </c>
      <c r="C142" s="13">
        <v>36.25</v>
      </c>
      <c r="D142" s="13">
        <f>SUM(B142:C142)</f>
        <v>63.5</v>
      </c>
      <c r="E142" s="13">
        <v>33</v>
      </c>
      <c r="F142" s="13">
        <v>27</v>
      </c>
      <c r="G142" s="13">
        <f>SUM(E142:F142)/3</f>
        <v>20</v>
      </c>
      <c r="H142" s="13">
        <v>0</v>
      </c>
      <c r="I142" s="13">
        <v>0</v>
      </c>
      <c r="J142" s="13">
        <f>SUM(H142:I142)</f>
        <v>0</v>
      </c>
      <c r="K142" s="13">
        <f>J142*10/6</f>
        <v>0</v>
      </c>
      <c r="L142" s="13">
        <v>0</v>
      </c>
      <c r="M142" s="13">
        <v>0</v>
      </c>
      <c r="N142" s="13">
        <f>SUM(L142:M142)/3</f>
        <v>0</v>
      </c>
      <c r="O142" s="13">
        <f>N142*10/6</f>
        <v>0</v>
      </c>
      <c r="P142" s="13">
        <f>D142+G142+K142+O142</f>
        <v>83.5</v>
      </c>
      <c r="Q142" s="13">
        <f>P142/2</f>
        <v>41.75</v>
      </c>
    </row>
    <row r="143" spans="1:17" ht="21.75" customHeight="1">
      <c r="A143" s="61" t="s">
        <v>108</v>
      </c>
      <c r="B143" s="62"/>
      <c r="C143" s="62"/>
      <c r="D143" s="15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3"/>
      <c r="P143" s="63"/>
      <c r="Q143" s="63"/>
    </row>
    <row r="144" spans="1:17" s="16" customFormat="1" ht="21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</row>
    <row r="145" spans="1:17" ht="21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</row>
    <row r="146" spans="1:17" ht="21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</row>
    <row r="147" spans="1:17" ht="21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</row>
    <row r="148" spans="1:17" ht="21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</row>
    <row r="149" spans="1:17" ht="21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</row>
    <row r="150" spans="1:17" ht="21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1:17" ht="21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</row>
    <row r="152" spans="1:17" ht="21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</row>
    <row r="153" spans="1:17" ht="21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</row>
    <row r="154" spans="1:17" ht="21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</row>
    <row r="155" spans="1:17" ht="21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</row>
    <row r="156" spans="1:17" ht="21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</row>
    <row r="157" spans="1:17" ht="21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</row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</sheetData>
  <sheetProtection/>
  <mergeCells count="49">
    <mergeCell ref="A112:Q112"/>
    <mergeCell ref="B113:G113"/>
    <mergeCell ref="H113:N113"/>
    <mergeCell ref="B92:C92"/>
    <mergeCell ref="E92:F92"/>
    <mergeCell ref="H92:I92"/>
    <mergeCell ref="L92:M92"/>
    <mergeCell ref="A90:Q90"/>
    <mergeCell ref="B91:G91"/>
    <mergeCell ref="H91:N91"/>
    <mergeCell ref="E3:F3"/>
    <mergeCell ref="A66:Q66"/>
    <mergeCell ref="B67:G67"/>
    <mergeCell ref="H67:N67"/>
    <mergeCell ref="B68:C68"/>
    <mergeCell ref="E68:F68"/>
    <mergeCell ref="H68:I68"/>
    <mergeCell ref="L68:M68"/>
    <mergeCell ref="A45:Q45"/>
    <mergeCell ref="B46:G46"/>
    <mergeCell ref="H46:N46"/>
    <mergeCell ref="B47:C47"/>
    <mergeCell ref="E47:F47"/>
    <mergeCell ref="H47:I47"/>
    <mergeCell ref="L47:M47"/>
    <mergeCell ref="A23:Q23"/>
    <mergeCell ref="B24:G24"/>
    <mergeCell ref="H24:N24"/>
    <mergeCell ref="B25:C25"/>
    <mergeCell ref="E25:F25"/>
    <mergeCell ref="H25:I25"/>
    <mergeCell ref="L25:M25"/>
    <mergeCell ref="B114:C114"/>
    <mergeCell ref="E114:F114"/>
    <mergeCell ref="H114:I114"/>
    <mergeCell ref="L114:M114"/>
    <mergeCell ref="A1:Q1"/>
    <mergeCell ref="B3:C3"/>
    <mergeCell ref="B2:G2"/>
    <mergeCell ref="H2:N2"/>
    <mergeCell ref="H3:I3"/>
    <mergeCell ref="L3:M3"/>
    <mergeCell ref="A135:Q135"/>
    <mergeCell ref="B136:G136"/>
    <mergeCell ref="H136:N136"/>
    <mergeCell ref="B137:C137"/>
    <mergeCell ref="E137:F137"/>
    <mergeCell ref="H137:I137"/>
    <mergeCell ref="L137:M13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&amp;L&amp;10งานสารสนเทศและประเมินผล&amp;C&amp;10ข้อมูล ณ วันที่ 13 พฤศจิกายน  2550&amp;R&amp;10ชม.สอน 2/50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Suparin</dc:creator>
  <cp:keywords/>
  <dc:description/>
  <cp:lastModifiedBy>cc</cp:lastModifiedBy>
  <cp:lastPrinted>2008-10-09T04:03:03Z</cp:lastPrinted>
  <dcterms:created xsi:type="dcterms:W3CDTF">2005-01-29T05:00:35Z</dcterms:created>
  <dcterms:modified xsi:type="dcterms:W3CDTF">2016-09-28T02:28:23Z</dcterms:modified>
  <cp:category/>
  <cp:version/>
  <cp:contentType/>
  <cp:contentStatus/>
</cp:coreProperties>
</file>